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de\OneDrive\Escritorio\PRESUPUESTO MUSEO PARA LICITACION\"/>
    </mc:Choice>
  </mc:AlternateContent>
  <xr:revisionPtr revIDLastSave="0" documentId="13_ncr:1_{4B204D03-1D3C-4A8E-AB5D-9ACEB4BCA30D}" xr6:coauthVersionLast="47" xr6:coauthVersionMax="47" xr10:uidLastSave="{00000000-0000-0000-0000-000000000000}"/>
  <bookViews>
    <workbookView xWindow="-108" yWindow="492" windowWidth="23256" windowHeight="12576" xr2:uid="{3DA22D09-04C7-4E25-944C-123E7679EEF5}"/>
  </bookViews>
  <sheets>
    <sheet name="Hoja1" sheetId="1" r:id="rId1"/>
  </sheets>
  <definedNames>
    <definedName name="_xlnm.Print_Area" localSheetId="0">Hoja1!$A$1:$G$144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109" i="1"/>
  <c r="G102" i="1"/>
  <c r="G101" i="1"/>
  <c r="G16" i="1"/>
  <c r="G120" i="1"/>
  <c r="G108" i="1"/>
  <c r="G123" i="1" l="1"/>
  <c r="G122" i="1" s="1"/>
  <c r="G119" i="1"/>
  <c r="G118" i="1"/>
  <c r="G117" i="1"/>
  <c r="G116" i="1"/>
  <c r="G115" i="1"/>
  <c r="G114" i="1"/>
  <c r="G113" i="1"/>
  <c r="G112" i="1"/>
  <c r="G107" i="1"/>
  <c r="G105" i="1" s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7" i="1"/>
  <c r="G76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9" i="1"/>
  <c r="G58" i="1"/>
  <c r="G57" i="1"/>
  <c r="G55" i="1"/>
  <c r="G54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2" i="1"/>
  <c r="G21" i="1"/>
  <c r="G20" i="1"/>
  <c r="G19" i="1"/>
  <c r="G15" i="1"/>
  <c r="G14" i="1"/>
  <c r="G13" i="1"/>
  <c r="G12" i="1"/>
  <c r="G11" i="1"/>
  <c r="G10" i="1"/>
  <c r="G96" i="1" l="1"/>
  <c r="G9" i="1"/>
  <c r="G111" i="1"/>
  <c r="G89" i="1"/>
  <c r="G82" i="1"/>
  <c r="G60" i="1"/>
  <c r="G78" i="1"/>
  <c r="G56" i="1"/>
  <c r="G75" i="1"/>
  <c r="G18" i="1"/>
  <c r="G25" i="1"/>
  <c r="G24" i="1" l="1"/>
  <c r="G125" i="1" s="1"/>
  <c r="G137" i="1" s="1"/>
  <c r="G135" i="1" l="1"/>
  <c r="G133" i="1" l="1"/>
  <c r="G131" i="1"/>
  <c r="G139" i="1" s="1"/>
  <c r="G132" i="1"/>
  <c r="G138" i="1"/>
  <c r="G134" i="1"/>
  <c r="G136" i="1"/>
  <c r="G140" i="1" l="1"/>
  <c r="F142" i="1" s="1"/>
</calcChain>
</file>

<file path=xl/sharedStrings.xml><?xml version="1.0" encoding="utf-8"?>
<sst xmlns="http://schemas.openxmlformats.org/spreadsheetml/2006/main" count="450" uniqueCount="245">
  <si>
    <t>MUSEO DEL PELOTERO</t>
  </si>
  <si>
    <t>Código</t>
  </si>
  <si>
    <t>Nat</t>
  </si>
  <si>
    <t>Ud</t>
  </si>
  <si>
    <t>Resumen</t>
  </si>
  <si>
    <t>CanPres</t>
  </si>
  <si>
    <t>Pres</t>
  </si>
  <si>
    <t>ImpPres</t>
  </si>
  <si>
    <t>A</t>
  </si>
  <si>
    <t>Capítulo</t>
  </si>
  <si>
    <t/>
  </si>
  <si>
    <t>1.00</t>
  </si>
  <si>
    <t>PRELIMINARES</t>
  </si>
  <si>
    <t>1.01</t>
  </si>
  <si>
    <t>Partida</t>
  </si>
  <si>
    <t>m</t>
  </si>
  <si>
    <t>Valla Perimetral</t>
  </si>
  <si>
    <t>1.02</t>
  </si>
  <si>
    <t>m2</t>
  </si>
  <si>
    <t>Charrancha y Replanteo</t>
  </si>
  <si>
    <t>1.03</t>
  </si>
  <si>
    <t>Fumigacion de Cimientos</t>
  </si>
  <si>
    <t>1.04</t>
  </si>
  <si>
    <t>pa</t>
  </si>
  <si>
    <t>Demoliciones de Muros</t>
  </si>
  <si>
    <t>1.05</t>
  </si>
  <si>
    <t>Construccion de Caseta de Materiales (7.00x7.00)mts</t>
  </si>
  <si>
    <t>1.06</t>
  </si>
  <si>
    <t>2.00</t>
  </si>
  <si>
    <t>MOVIMIENTOS DE TIERRA</t>
  </si>
  <si>
    <t>2.01</t>
  </si>
  <si>
    <t>Remocion de Capa Vegetal</t>
  </si>
  <si>
    <t>2.02</t>
  </si>
  <si>
    <t>m3</t>
  </si>
  <si>
    <t>Excavacion de Zapatas Aisladas y Vigas Riostras</t>
  </si>
  <si>
    <t>2.03</t>
  </si>
  <si>
    <t>Relleno de Reposicion</t>
  </si>
  <si>
    <t>2.04</t>
  </si>
  <si>
    <t>Relleno Estructural Caliche e=0.30 mts</t>
  </si>
  <si>
    <t>3.00</t>
  </si>
  <si>
    <t>HORMIGON ARMADO</t>
  </si>
  <si>
    <t>3.01</t>
  </si>
  <si>
    <t>HORMIGON EN ZAPATAS Y VIGAS RIOSTRAS</t>
  </si>
  <si>
    <t>3.01.1</t>
  </si>
  <si>
    <t>Hormigon f'c=210kg/cm2, en Zapata Muros de 8" (0.60x0.30) mts</t>
  </si>
  <si>
    <t>3.01.2</t>
  </si>
  <si>
    <t>Hormigon f'c=210kg/cm2, en Zapata Muros de 6" (0.45x0.30) mts</t>
  </si>
  <si>
    <t>3.01.3</t>
  </si>
  <si>
    <t>Hormigon f'c=210kg/cm2, en Zapata Z1 (1.70x3.45x0.40) mts</t>
  </si>
  <si>
    <t>3.01.4</t>
  </si>
  <si>
    <t>Hormigon f'c=210kg/cm2, en Zapata Z2 (1.70x3.45x0.40) mts</t>
  </si>
  <si>
    <t>3.01.5</t>
  </si>
  <si>
    <t>Hormigon f'c=210kg/cm2, en Zapata Z3 (1.70x3.45x0.40) mts</t>
  </si>
  <si>
    <t>3.01.6</t>
  </si>
  <si>
    <t>Hormigon f'c=210kg/cm2, en Zapata Z4 (1.70x3.45x0.40) mts</t>
  </si>
  <si>
    <t>3.01.7</t>
  </si>
  <si>
    <t>Hormigon f'c=210kg/cm2, en Zapata Z5 (1.70x1.70x0.40) mts</t>
  </si>
  <si>
    <t>3.01.8</t>
  </si>
  <si>
    <t>Hormigon f'c=210kg/cm2, en Zapata Z6 (2.25x2.25x0.40) mts</t>
  </si>
  <si>
    <t>3.01.9</t>
  </si>
  <si>
    <t>Hormigon f'c=210kg/cm2, en Zapata Z7 (1.70x1.70x0.40) mts</t>
  </si>
  <si>
    <t>3.01.10</t>
  </si>
  <si>
    <t>Hormigon f'c=210kg/cm2, en Zapata Z8 (1.70x1.70x0.40) mts</t>
  </si>
  <si>
    <t>3.01.11</t>
  </si>
  <si>
    <t>Hormigon f'c=210kg/cm2, en Zapata Z9 (2.25x2.25x0.40) mts</t>
  </si>
  <si>
    <t>3.01.12</t>
  </si>
  <si>
    <t>Hormigon f'c=210kg/cm2, en Zapata Z10 (1.70x1.70x0.40) mts</t>
  </si>
  <si>
    <t>3.01.13</t>
  </si>
  <si>
    <t>Hormigon f'c=210kg/cm2, en Zapata Z11 (1.70x1.70x0.40) mts</t>
  </si>
  <si>
    <t>3.01.14</t>
  </si>
  <si>
    <t>Hormigon f'c=210kg/cm2, en Zapata Z12 (2.25x2.25x0.40) mts</t>
  </si>
  <si>
    <t>3.01.15</t>
  </si>
  <si>
    <t>Hormigon f'c=210kg/cm2, en Zapata Z13 (1.70x1.70x0.40) mts</t>
  </si>
  <si>
    <t>3.01.16</t>
  </si>
  <si>
    <t>Hormigon f'c=210kg/cm2, en Zapata Z14 (1.70x1.70x0.40) mts</t>
  </si>
  <si>
    <t>3.01.17</t>
  </si>
  <si>
    <t>Hormigon f'c=210kg/cm2, en Zapata Z15 (2.25x2.25x0.40) mts</t>
  </si>
  <si>
    <t>3.01.18</t>
  </si>
  <si>
    <t>Hormigon f'c=210kg/cm2, en Zapata Z16 (1.70x1.70x0.40) mts</t>
  </si>
  <si>
    <t>3.01.19</t>
  </si>
  <si>
    <t>Hormigon f'c=210kg/cm2, en Zapata Z17 (1.70x1.70x0.40) mts</t>
  </si>
  <si>
    <t>3.01.20</t>
  </si>
  <si>
    <t>Hormigon f'c=210kg/cm2, en Zapata Z18 (2.25x2.25x0.40) mts</t>
  </si>
  <si>
    <t>3.01.21</t>
  </si>
  <si>
    <t>Hormigon f'c=210kg/cm2, en Zapata Z19 (1.70x1.70x0.40) mts</t>
  </si>
  <si>
    <t>3.01.22</t>
  </si>
  <si>
    <t>Hormigon f'c=210kg/cm2, en Zapata Z20 (1.70x1.70x0.40) mts</t>
  </si>
  <si>
    <t>3.01.23</t>
  </si>
  <si>
    <t>Hormigon f'c=210kg/cm2, en Zapata Z21 (2.25x2.25x0.40) mts</t>
  </si>
  <si>
    <t>3.01.24</t>
  </si>
  <si>
    <t>Hormigon f'c=210kg/cm2, en Zapata Z22 (1.70x1.70x0.40) mts</t>
  </si>
  <si>
    <t>3.01.25</t>
  </si>
  <si>
    <t>Hormigon f'c=210kg/cm2, en Zapata Z23 (1.70x1.70x0.40) mts</t>
  </si>
  <si>
    <t>3.01.26</t>
  </si>
  <si>
    <t>Hormigon f'c=210kg/cm2, en Zapata Z24 (2.25x2.25x0.40) mts</t>
  </si>
  <si>
    <t>3.01.27</t>
  </si>
  <si>
    <t>Hormigon f'c=210kg/cm2, en Zapata Z25 (1.70x1.70x0.40) mts</t>
  </si>
  <si>
    <t>3.01.28</t>
  </si>
  <si>
    <t>Hormigon f'c=210kg/cm2, en Vigas Riostras (0.20x0.40) mts</t>
  </si>
  <si>
    <t>3.02</t>
  </si>
  <si>
    <t>HORMIGON EN PLATEA</t>
  </si>
  <si>
    <t>3.02.1</t>
  </si>
  <si>
    <t>Hormigon Armado f'c=210 kg/cm2 en Platea de 15 cms con Malla Electrosoldad</t>
  </si>
  <si>
    <t>3.03</t>
  </si>
  <si>
    <t>HORMIGON EN COLUMNAS</t>
  </si>
  <si>
    <t>3.03.1</t>
  </si>
  <si>
    <t>Hormigon Armado f'c=210 kg/cm2 en Columna C2 (0.40X0.40)</t>
  </si>
  <si>
    <t>3.03.2</t>
  </si>
  <si>
    <t>Hormigon Armado f'c=210 kg/cm2 en Columna C3 (0.40X0.40)</t>
  </si>
  <si>
    <t>3.03.3</t>
  </si>
  <si>
    <t>Hormigon Armado f'c=210 kg/cm2 en Columna C4 (0.40X0.40)</t>
  </si>
  <si>
    <t>3.04</t>
  </si>
  <si>
    <t>HORMIGON EN VIGAS</t>
  </si>
  <si>
    <t>3.04.1</t>
  </si>
  <si>
    <t>Hormigon Armado f'c=210 kg/cm2 en Portico A (0.25X0.50) mts</t>
  </si>
  <si>
    <t>3.04.2</t>
  </si>
  <si>
    <t>Hormigon Armado f'c=210 kg/cm2 en Portico C (0.25X0.50) mts</t>
  </si>
  <si>
    <t>3.04.3</t>
  </si>
  <si>
    <t>Hormigon Armado f'c=210 kg/cm2 en Portico E (0.25X0.50) mts</t>
  </si>
  <si>
    <t>3.04.4</t>
  </si>
  <si>
    <t>Hormigon Armado f'c=210 kg/cm2 en Portico 1 (0.30X0.60) mts</t>
  </si>
  <si>
    <t>3.04.5</t>
  </si>
  <si>
    <t>Hormigon Armado f'c=210 kg/cm2 en Portico 2 (0.30X0.60) mts</t>
  </si>
  <si>
    <t>3.04.6</t>
  </si>
  <si>
    <t>Hormigon Armado f'c=210 kg/cm2 en Portico 3 (0.30X0.60) mts</t>
  </si>
  <si>
    <t>3.04.7</t>
  </si>
  <si>
    <t>Hormigon Armado f'c=210 kg/cm2 en Viga Trabe (0.25X0.50) mts</t>
  </si>
  <si>
    <t>3.04.8</t>
  </si>
  <si>
    <t>Hormigon Armado f'c=210 kg/cm2 en Portico 4 (0.25X0.50) mts</t>
  </si>
  <si>
    <t>3.04.9</t>
  </si>
  <si>
    <t>Hormigon Armado f'c=210 kg/cm2 en Portico 5 (0.30X0.60) mts</t>
  </si>
  <si>
    <t>3.04.10</t>
  </si>
  <si>
    <t>Hormigon Armado f'c=210 kg/cm2 en Portico 6 (0.30X0.60) mts</t>
  </si>
  <si>
    <t>3.04.11</t>
  </si>
  <si>
    <t>Hormigon Armado f'c=210 kg/cm2 en Portico 7 (0.30X0.60) mts</t>
  </si>
  <si>
    <t>3.04.12</t>
  </si>
  <si>
    <t>Hormigon Armado f'c=210 kg/cm2 en Portico 8 (0.30X0.60) mts</t>
  </si>
  <si>
    <t>3.04.13</t>
  </si>
  <si>
    <t>Hormigon Armado f'c=210 kg/cm2 en Portico 9 (0.30X0.60) mts</t>
  </si>
  <si>
    <t>3.04.14</t>
  </si>
  <si>
    <t>Hormigon Armado f'c=210 kg/cm2 en Portico 10 (0.30X0.60) mts</t>
  </si>
  <si>
    <t>3.05</t>
  </si>
  <si>
    <t>HORMIGON EN ESCALERA</t>
  </si>
  <si>
    <t>3.05.1</t>
  </si>
  <si>
    <t>Hormigon Armado f'c=210 kg/cm2 en Zapata de Escalera (0.60x1.30)mts</t>
  </si>
  <si>
    <t>3.05.2</t>
  </si>
  <si>
    <t>Hormigon Armado f'c=210 kg/cm2 en Rampa de Escalera (0.20x1.30)mts</t>
  </si>
  <si>
    <t>3.06</t>
  </si>
  <si>
    <t>HORMIGON EN LOSAS</t>
  </si>
  <si>
    <t>3.06.1</t>
  </si>
  <si>
    <t>Hormigon Armado f'c=210 kg/cm2, en Losa Maciza e=0.20 mts</t>
  </si>
  <si>
    <t>3.06.2</t>
  </si>
  <si>
    <t>Hormigon Armado en Losa Aligerada e=0.20 mts</t>
  </si>
  <si>
    <t>4.00</t>
  </si>
  <si>
    <t>MUROS DE BLOCKS</t>
  </si>
  <si>
    <t>4.01</t>
  </si>
  <si>
    <t>Suministro y Colocacion de Muro de Blocks de 8" BNP, Todas las Camaras Llenas</t>
  </si>
  <si>
    <t>4.02</t>
  </si>
  <si>
    <t>Suministro y Colocacion de Muro de Blocks de 6" BNP, Todas las Camaras llenas</t>
  </si>
  <si>
    <t>4.03</t>
  </si>
  <si>
    <t>Suministro y Colocacion de Muro de Blocks de 8" SNP</t>
  </si>
  <si>
    <t>4.04</t>
  </si>
  <si>
    <t>Suministro y Colocacion de Muro de Blocks de 6" SNP</t>
  </si>
  <si>
    <t>4.05</t>
  </si>
  <si>
    <t>Suministro y Colocacion de Muro de Blocks de 4" SNP</t>
  </si>
  <si>
    <t>5.00</t>
  </si>
  <si>
    <t>TERMINACIONES DE SUPERFICIE</t>
  </si>
  <si>
    <t>5.01</t>
  </si>
  <si>
    <t>Fraguache</t>
  </si>
  <si>
    <t>5.02</t>
  </si>
  <si>
    <t>Pañete en Muros Interior y Exterior</t>
  </si>
  <si>
    <t>5.03</t>
  </si>
  <si>
    <t>Pañete en Techo</t>
  </si>
  <si>
    <t>5.04</t>
  </si>
  <si>
    <t>Pintura Acrilica en Muros Interior y Exterior</t>
  </si>
  <si>
    <t>5.05</t>
  </si>
  <si>
    <t>Pintura en Techos</t>
  </si>
  <si>
    <t>6.00</t>
  </si>
  <si>
    <t>PISOS Y REVESTIMIENTOS</t>
  </si>
  <si>
    <t>6.01</t>
  </si>
  <si>
    <t>Suministro y Colocacion de Porcelanato en Areas Comunes</t>
  </si>
  <si>
    <t>6.02</t>
  </si>
  <si>
    <t>ml</t>
  </si>
  <si>
    <t>Suministro y Colocacion de Zocalos de Porcelanato en Areas Comunes</t>
  </si>
  <si>
    <t>6.03</t>
  </si>
  <si>
    <t>Suministro y Colocacion de Porcelanato en Baños</t>
  </si>
  <si>
    <t>6.04</t>
  </si>
  <si>
    <t>Suministro y Colocacion de Revestimiento de Ceramica en Baños</t>
  </si>
  <si>
    <t>7.00</t>
  </si>
  <si>
    <t>FALSOS TECHOS</t>
  </si>
  <si>
    <t>7.01</t>
  </si>
  <si>
    <t>ud</t>
  </si>
  <si>
    <t>10.00</t>
  </si>
  <si>
    <t>AREAS EXTERIORES</t>
  </si>
  <si>
    <t>10.01</t>
  </si>
  <si>
    <t>Asfaltado en Area de Parqueo</t>
  </si>
  <si>
    <t>10.02</t>
  </si>
  <si>
    <t>10.03</t>
  </si>
  <si>
    <t>Construccion de Aceras de 0.10 mts</t>
  </si>
  <si>
    <t>10.04</t>
  </si>
  <si>
    <t>Confeccion de Muros en Fachada de Parqueo</t>
  </si>
  <si>
    <t>10.05</t>
  </si>
  <si>
    <t>Construcion de Rampa de Minusvalidos</t>
  </si>
  <si>
    <t>10.06</t>
  </si>
  <si>
    <t>Siembra de Arboles y Jardin</t>
  </si>
  <si>
    <t>10.07</t>
  </si>
  <si>
    <t>Suministro y Colocacion de Paragomas</t>
  </si>
  <si>
    <t>10.08</t>
  </si>
  <si>
    <t>Senalizacion de Parqueos</t>
  </si>
  <si>
    <t>13.00</t>
  </si>
  <si>
    <t>MISCELANEOS</t>
  </si>
  <si>
    <t>13.01</t>
  </si>
  <si>
    <t>Limpieza Continua y Final</t>
  </si>
  <si>
    <t>SUB TOTAL</t>
  </si>
  <si>
    <t xml:space="preserve"> Dirección técnica y responsabilidad</t>
  </si>
  <si>
    <t>Gastos administrativos</t>
  </si>
  <si>
    <t>Transporte</t>
  </si>
  <si>
    <t xml:space="preserve">Seguros ,Fianzas y aprobaciones </t>
  </si>
  <si>
    <t>Fondo de Pensión y Jubilación</t>
  </si>
  <si>
    <t>Diseños, Presupuesto, planos y Renders</t>
  </si>
  <si>
    <t>Personal Fijo en Obra</t>
  </si>
  <si>
    <t>ITBIS de la direccion tecnica para DGII</t>
  </si>
  <si>
    <t>GASTOS INDIRECTOS</t>
  </si>
  <si>
    <t>TOTAL GASTOS INDIRECTOS</t>
  </si>
  <si>
    <t>TOTAL GENERAL PRESUPUESTADO</t>
  </si>
  <si>
    <t>7.02</t>
  </si>
  <si>
    <t>10.09</t>
  </si>
  <si>
    <t>sumistro confesion y colocacion de letretos en estructura y fachada en vinil, ilunicacion interna en led, medios de soporteria, letras en vinil, electricidad y anclajes soporteria y medios auxiliares.</t>
  </si>
  <si>
    <t>1.07</t>
  </si>
  <si>
    <t>Equipo de andamios, madera de ecofrado para trabajos de acondicionamiento de fachada actual, medios auxiliares, reparacion de sus cornizas, extructura existente en la entrada, reparacion de instalaciones en fachada.</t>
  </si>
  <si>
    <t>Suministro y Colocacion Falsos Techos en salones y areas comunes</t>
  </si>
  <si>
    <t>Suministro y Colocacion Falsos Techos en Banos</t>
  </si>
  <si>
    <t>6.05</t>
  </si>
  <si>
    <t>revestimiento de piso en vinil especial piso Diseño estadio baseball</t>
  </si>
  <si>
    <t>6.06</t>
  </si>
  <si>
    <t>Suministro y Colocacion de Revestimiento de piso mosaico diseño balloncesto.</t>
  </si>
  <si>
    <t>7.03</t>
  </si>
  <si>
    <t>Suministro y Colocacion Falsos Techos en Diseño de madera area cafeteria.</t>
  </si>
  <si>
    <t>6.07</t>
  </si>
  <si>
    <t>Suministro y Colocacion de escenario en Madera pino Tratado, color a ser elegido por la propiedad</t>
  </si>
  <si>
    <t xml:space="preserve">Letrero de Obra 6mx8m </t>
  </si>
  <si>
    <t>Confeccion de Bordillo en Jardinera</t>
  </si>
  <si>
    <t>CODIA 1X1000</t>
  </si>
  <si>
    <t>Presupuesto OBRA CIVIL</t>
  </si>
  <si>
    <t>PRESUPUESTO DE  MUSEO DEL PELOTERO PETROMACORISANO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</si>
</sst>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FF"/>
      <name val="Calibri"/>
      <family val="2"/>
      <scheme val="minor"/>
    </font>
    <font>
      <sz val="12"/>
      <color rgb="FFFF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4CBE0"/>
        <bgColor indexed="64"/>
      </patternFill>
    </fill>
    <fill>
      <patternFill patternType="solid">
        <fgColor rgb="FFC2D5E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1E1E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49" fontId="5" fillId="3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 wrapText="1"/>
    </xf>
    <xf numFmtId="4" fontId="6" fillId="3" borderId="0" xfId="0" applyNumberFormat="1" applyFont="1" applyFill="1" applyAlignment="1">
      <alignment vertical="top"/>
    </xf>
    <xf numFmtId="49" fontId="4" fillId="4" borderId="0" xfId="0" applyNumberFormat="1" applyFont="1" applyFill="1" applyAlignment="1">
      <alignment vertical="top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vertical="top" wrapText="1"/>
    </xf>
    <xf numFmtId="49" fontId="5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 wrapText="1"/>
    </xf>
    <xf numFmtId="4" fontId="6" fillId="6" borderId="0" xfId="0" applyNumberFormat="1" applyFont="1" applyFill="1" applyAlignment="1">
      <alignment vertical="top"/>
    </xf>
    <xf numFmtId="3" fontId="4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8" fillId="0" borderId="0" xfId="0" applyFont="1"/>
    <xf numFmtId="0" fontId="2" fillId="8" borderId="0" xfId="0" applyFont="1" applyFill="1" applyAlignment="1">
      <alignment vertical="top"/>
    </xf>
    <xf numFmtId="0" fontId="2" fillId="8" borderId="0" xfId="0" applyFont="1" applyFill="1" applyAlignment="1">
      <alignment vertical="top" wrapText="1"/>
    </xf>
    <xf numFmtId="0" fontId="10" fillId="0" borderId="0" xfId="0" applyFont="1"/>
    <xf numFmtId="49" fontId="11" fillId="0" borderId="0" xfId="0" applyNumberFormat="1" applyFont="1" applyAlignment="1">
      <alignment vertical="top" wrapText="1"/>
    </xf>
    <xf numFmtId="4" fontId="10" fillId="0" borderId="0" xfId="0" applyNumberFormat="1" applyFont="1" applyAlignment="1">
      <alignment vertical="top"/>
    </xf>
    <xf numFmtId="10" fontId="4" fillId="0" borderId="0" xfId="1" applyNumberFormat="1" applyFont="1" applyAlignment="1">
      <alignment vertical="top"/>
    </xf>
    <xf numFmtId="164" fontId="6" fillId="3" borderId="0" xfId="0" applyNumberFormat="1" applyFont="1" applyFill="1" applyAlignment="1">
      <alignment vertical="top"/>
    </xf>
    <xf numFmtId="164" fontId="4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4" fillId="5" borderId="0" xfId="0" applyNumberFormat="1" applyFont="1" applyFill="1" applyAlignment="1">
      <alignment vertical="top"/>
    </xf>
    <xf numFmtId="164" fontId="6" fillId="6" borderId="0" xfId="0" applyNumberFormat="1" applyFont="1" applyFill="1" applyAlignment="1">
      <alignment vertical="top"/>
    </xf>
    <xf numFmtId="164" fontId="4" fillId="0" borderId="0" xfId="0" applyNumberFormat="1" applyFont="1"/>
    <xf numFmtId="164" fontId="2" fillId="0" borderId="0" xfId="0" applyNumberFormat="1" applyFont="1" applyAlignment="1">
      <alignment vertical="top"/>
    </xf>
    <xf numFmtId="164" fontId="2" fillId="7" borderId="0" xfId="0" applyNumberFormat="1" applyFont="1" applyFill="1" applyAlignment="1">
      <alignment vertical="top"/>
    </xf>
    <xf numFmtId="164" fontId="2" fillId="8" borderId="0" xfId="0" applyNumberFormat="1" applyFont="1" applyFill="1" applyAlignment="1">
      <alignment vertical="top"/>
    </xf>
    <xf numFmtId="164" fontId="0" fillId="0" borderId="0" xfId="0" applyNumberFormat="1"/>
    <xf numFmtId="4" fontId="4" fillId="0" borderId="0" xfId="0" applyNumberFormat="1" applyFont="1"/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vertical="top"/>
    </xf>
    <xf numFmtId="49" fontId="5" fillId="2" borderId="3" xfId="0" applyNumberFormat="1" applyFont="1" applyFill="1" applyBorder="1" applyAlignment="1">
      <alignment vertical="top"/>
    </xf>
    <xf numFmtId="49" fontId="5" fillId="2" borderId="3" xfId="0" applyNumberFormat="1" applyFont="1" applyFill="1" applyBorder="1" applyAlignment="1">
      <alignment vertical="top" wrapText="1"/>
    </xf>
    <xf numFmtId="3" fontId="6" fillId="2" borderId="3" xfId="0" applyNumberFormat="1" applyFont="1" applyFill="1" applyBorder="1" applyAlignment="1">
      <alignment vertical="top"/>
    </xf>
    <xf numFmtId="164" fontId="6" fillId="2" borderId="3" xfId="0" applyNumberFormat="1" applyFont="1" applyFill="1" applyBorder="1" applyAlignment="1">
      <alignment vertical="top"/>
    </xf>
    <xf numFmtId="49" fontId="5" fillId="3" borderId="3" xfId="0" applyNumberFormat="1" applyFont="1" applyFill="1" applyBorder="1" applyAlignment="1">
      <alignment vertical="top"/>
    </xf>
    <xf numFmtId="49" fontId="5" fillId="3" borderId="3" xfId="0" applyNumberFormat="1" applyFont="1" applyFill="1" applyBorder="1" applyAlignment="1">
      <alignment vertical="top" wrapText="1"/>
    </xf>
    <xf numFmtId="4" fontId="6" fillId="3" borderId="3" xfId="0" applyNumberFormat="1" applyFont="1" applyFill="1" applyBorder="1" applyAlignment="1">
      <alignment vertical="top"/>
    </xf>
    <xf numFmtId="164" fontId="6" fillId="3" borderId="3" xfId="0" applyNumberFormat="1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164" fontId="11" fillId="7" borderId="1" xfId="0" applyNumberFormat="1" applyFont="1" applyFill="1" applyBorder="1" applyAlignment="1">
      <alignment horizontal="center" vertical="top"/>
    </xf>
    <xf numFmtId="164" fontId="11" fillId="7" borderId="2" xfId="0" applyNumberFormat="1" applyFont="1" applyFill="1" applyBorder="1" applyAlignment="1">
      <alignment horizontal="center" vertical="top"/>
    </xf>
  </cellXfs>
  <cellStyles count="4">
    <cellStyle name="Millares 3" xfId="3" xr:uid="{366E6119-DE03-4BAD-AF09-DD27F5556C8F}"/>
    <cellStyle name="Normal" xfId="0" builtinId="0"/>
    <cellStyle name="Normal 2" xfId="2" xr:uid="{6B6934DB-8376-44A3-B8F1-98747239E08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0</xdr:rowOff>
    </xdr:from>
    <xdr:to>
      <xdr:col>1</xdr:col>
      <xdr:colOff>289560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4D697-9397-4052-A3EB-CEFE2A8A5D4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01" t="6638" r="76986" b="84475"/>
        <a:stretch/>
      </xdr:blipFill>
      <xdr:spPr bwMode="auto">
        <a:xfrm>
          <a:off x="144780" y="0"/>
          <a:ext cx="990600" cy="9448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251459</xdr:colOff>
      <xdr:row>0</xdr:row>
      <xdr:rowOff>76200</xdr:rowOff>
    </xdr:from>
    <xdr:ext cx="1312491" cy="78124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CCAEB5-6EC2-412D-A72A-03E543CC115C}"/>
            </a:ext>
          </a:extLst>
        </xdr:cNvPr>
        <xdr:cNvSpPr txBox="1"/>
      </xdr:nvSpPr>
      <xdr:spPr>
        <a:xfrm>
          <a:off x="1097279" y="76200"/>
          <a:ext cx="1312491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ALCALDIA</a:t>
          </a:r>
          <a:r>
            <a:rPr lang="en-US" sz="1100" b="1" baseline="0"/>
            <a:t>             DE SAN PEDRO     DE MACORIS.     Gestion 2020-2024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FD708-0AD9-4081-98A5-851A447410BA}">
  <sheetPr>
    <pageSetUpPr fitToPage="1"/>
  </sheetPr>
  <dimension ref="A1:H142"/>
  <sheetViews>
    <sheetView tabSelected="1" view="pageBreakPreview" zoomScaleNormal="100" zoomScaleSheetLayoutView="100" workbookViewId="0">
      <selection activeCell="F139" sqref="F139"/>
    </sheetView>
  </sheetViews>
  <sheetFormatPr baseColWidth="10" defaultColWidth="18.33203125" defaultRowHeight="14.4" x14ac:dyDescent="0.3"/>
  <cols>
    <col min="1" max="1" width="12.33203125" bestFit="1" customWidth="1"/>
    <col min="2" max="2" width="13" customWidth="1"/>
    <col min="3" max="3" width="8" customWidth="1"/>
    <col min="4" max="4" width="67.109375" customWidth="1"/>
    <col min="5" max="5" width="15.5546875" customWidth="1"/>
    <col min="6" max="7" width="27.6640625" style="35" bestFit="1" customWidth="1"/>
  </cols>
  <sheetData>
    <row r="1" spans="1:7" s="1" customFormat="1" ht="15.6" x14ac:dyDescent="0.3">
      <c r="A1" s="49" t="s">
        <v>244</v>
      </c>
      <c r="B1" s="49"/>
      <c r="C1" s="49"/>
      <c r="D1" s="49"/>
      <c r="E1" s="49"/>
      <c r="F1" s="49"/>
      <c r="G1" s="49"/>
    </row>
    <row r="2" spans="1:7" s="1" customFormat="1" ht="15.6" x14ac:dyDescent="0.3">
      <c r="A2" s="37"/>
      <c r="B2" s="37"/>
      <c r="C2" s="37"/>
      <c r="D2" s="37"/>
      <c r="E2" s="37"/>
      <c r="F2" s="37"/>
      <c r="G2" s="37"/>
    </row>
    <row r="3" spans="1:7" s="1" customFormat="1" ht="15.6" x14ac:dyDescent="0.3">
      <c r="A3" s="37"/>
      <c r="B3" s="37"/>
      <c r="C3" s="37"/>
      <c r="D3" s="37"/>
      <c r="E3" s="37"/>
      <c r="F3" s="37"/>
      <c r="G3" s="37"/>
    </row>
    <row r="4" spans="1:7" s="1" customFormat="1" ht="15.6" x14ac:dyDescent="0.3">
      <c r="A4" s="37"/>
      <c r="B4" s="37"/>
      <c r="C4" s="37"/>
      <c r="D4" s="37"/>
      <c r="E4" s="37"/>
      <c r="F4" s="37"/>
      <c r="G4" s="37"/>
    </row>
    <row r="5" spans="1:7" s="1" customFormat="1" ht="15.6" x14ac:dyDescent="0.3">
      <c r="A5" s="37"/>
      <c r="B5" s="37"/>
      <c r="C5" s="37"/>
      <c r="D5" s="37"/>
      <c r="E5" s="37"/>
      <c r="F5" s="37"/>
      <c r="G5" s="37"/>
    </row>
    <row r="6" spans="1:7" s="1" customFormat="1" ht="15.6" x14ac:dyDescent="0.3">
      <c r="A6" s="49" t="s">
        <v>243</v>
      </c>
      <c r="B6" s="49"/>
      <c r="C6" s="49"/>
      <c r="D6" s="49"/>
      <c r="E6" s="49"/>
      <c r="F6" s="49"/>
      <c r="G6" s="49"/>
    </row>
    <row r="7" spans="1:7" s="1" customFormat="1" ht="15.6" x14ac:dyDescent="0.3">
      <c r="A7" s="38" t="s">
        <v>1</v>
      </c>
      <c r="B7" s="38" t="s">
        <v>2</v>
      </c>
      <c r="C7" s="38" t="s">
        <v>3</v>
      </c>
      <c r="D7" s="39" t="s">
        <v>4</v>
      </c>
      <c r="E7" s="38" t="s">
        <v>5</v>
      </c>
      <c r="F7" s="40" t="s">
        <v>6</v>
      </c>
      <c r="G7" s="40" t="s">
        <v>7</v>
      </c>
    </row>
    <row r="8" spans="1:7" s="1" customFormat="1" ht="15.6" x14ac:dyDescent="0.3">
      <c r="A8" s="41" t="s">
        <v>8</v>
      </c>
      <c r="B8" s="41" t="s">
        <v>9</v>
      </c>
      <c r="C8" s="41" t="s">
        <v>10</v>
      </c>
      <c r="D8" s="42" t="s">
        <v>0</v>
      </c>
      <c r="E8" s="43"/>
      <c r="F8" s="44"/>
      <c r="G8" s="44"/>
    </row>
    <row r="9" spans="1:7" s="1" customFormat="1" ht="15.6" x14ac:dyDescent="0.3">
      <c r="A9" s="45" t="s">
        <v>11</v>
      </c>
      <c r="B9" s="45" t="s">
        <v>9</v>
      </c>
      <c r="C9" s="45" t="s">
        <v>10</v>
      </c>
      <c r="D9" s="46" t="s">
        <v>12</v>
      </c>
      <c r="E9" s="47"/>
      <c r="F9" s="48"/>
      <c r="G9" s="48">
        <f>+SUM(G10:G16)</f>
        <v>0</v>
      </c>
    </row>
    <row r="10" spans="1:7" s="1" customFormat="1" ht="15.6" x14ac:dyDescent="0.3">
      <c r="A10" s="5" t="s">
        <v>13</v>
      </c>
      <c r="B10" s="6" t="s">
        <v>14</v>
      </c>
      <c r="C10" s="6" t="s">
        <v>15</v>
      </c>
      <c r="D10" s="7" t="s">
        <v>16</v>
      </c>
      <c r="E10" s="8">
        <v>176.62</v>
      </c>
      <c r="F10" s="26">
        <v>0</v>
      </c>
      <c r="G10" s="27">
        <f t="shared" ref="G10:G15" si="0">ROUND(E10*F10,2)</f>
        <v>0</v>
      </c>
    </row>
    <row r="11" spans="1:7" s="1" customFormat="1" ht="15.6" x14ac:dyDescent="0.3">
      <c r="A11" s="5" t="s">
        <v>17</v>
      </c>
      <c r="B11" s="6" t="s">
        <v>14</v>
      </c>
      <c r="C11" s="6" t="s">
        <v>18</v>
      </c>
      <c r="D11" s="7" t="s">
        <v>19</v>
      </c>
      <c r="E11" s="8">
        <v>1775.83</v>
      </c>
      <c r="F11" s="26">
        <v>0</v>
      </c>
      <c r="G11" s="27">
        <f t="shared" si="0"/>
        <v>0</v>
      </c>
    </row>
    <row r="12" spans="1:7" s="1" customFormat="1" ht="15.6" x14ac:dyDescent="0.3">
      <c r="A12" s="5" t="s">
        <v>20</v>
      </c>
      <c r="B12" s="6" t="s">
        <v>14</v>
      </c>
      <c r="C12" s="6" t="s">
        <v>18</v>
      </c>
      <c r="D12" s="7" t="s">
        <v>21</v>
      </c>
      <c r="E12" s="8">
        <v>1775.83</v>
      </c>
      <c r="F12" s="26">
        <v>0</v>
      </c>
      <c r="G12" s="27">
        <f t="shared" si="0"/>
        <v>0</v>
      </c>
    </row>
    <row r="13" spans="1:7" s="1" customFormat="1" ht="15.6" x14ac:dyDescent="0.3">
      <c r="A13" s="5" t="s">
        <v>22</v>
      </c>
      <c r="B13" s="6" t="s">
        <v>14</v>
      </c>
      <c r="C13" s="6" t="s">
        <v>23</v>
      </c>
      <c r="D13" s="7" t="s">
        <v>24</v>
      </c>
      <c r="E13" s="8">
        <v>1</v>
      </c>
      <c r="F13" s="26">
        <v>0</v>
      </c>
      <c r="G13" s="27">
        <f t="shared" si="0"/>
        <v>0</v>
      </c>
    </row>
    <row r="14" spans="1:7" s="1" customFormat="1" ht="15.6" x14ac:dyDescent="0.3">
      <c r="A14" s="5" t="s">
        <v>25</v>
      </c>
      <c r="B14" s="6" t="s">
        <v>14</v>
      </c>
      <c r="C14" s="6" t="s">
        <v>191</v>
      </c>
      <c r="D14" s="7" t="s">
        <v>26</v>
      </c>
      <c r="E14" s="8">
        <v>1</v>
      </c>
      <c r="F14" s="26">
        <v>0</v>
      </c>
      <c r="G14" s="27">
        <f t="shared" si="0"/>
        <v>0</v>
      </c>
    </row>
    <row r="15" spans="1:7" s="1" customFormat="1" ht="15.6" x14ac:dyDescent="0.3">
      <c r="A15" s="5" t="s">
        <v>27</v>
      </c>
      <c r="B15" s="6" t="s">
        <v>14</v>
      </c>
      <c r="C15" s="6" t="s">
        <v>191</v>
      </c>
      <c r="D15" s="7" t="s">
        <v>240</v>
      </c>
      <c r="E15" s="8">
        <v>1</v>
      </c>
      <c r="F15" s="26">
        <v>0</v>
      </c>
      <c r="G15" s="27">
        <f t="shared" si="0"/>
        <v>0</v>
      </c>
    </row>
    <row r="16" spans="1:7" s="1" customFormat="1" ht="62.4" x14ac:dyDescent="0.3">
      <c r="A16" s="5" t="s">
        <v>228</v>
      </c>
      <c r="B16" s="6" t="s">
        <v>14</v>
      </c>
      <c r="C16" s="6" t="s">
        <v>23</v>
      </c>
      <c r="D16" s="7" t="s">
        <v>229</v>
      </c>
      <c r="E16" s="8">
        <v>1</v>
      </c>
      <c r="F16" s="26">
        <v>0</v>
      </c>
      <c r="G16" s="27">
        <f t="shared" ref="G16" si="1">ROUND(E16*F16,2)</f>
        <v>0</v>
      </c>
    </row>
    <row r="17" spans="1:7" s="1" customFormat="1" ht="15.6" x14ac:dyDescent="0.3">
      <c r="A17" s="11"/>
      <c r="B17" s="11"/>
      <c r="C17" s="11"/>
      <c r="D17" s="12"/>
      <c r="E17" s="11"/>
      <c r="F17" s="29"/>
      <c r="G17" s="29"/>
    </row>
    <row r="18" spans="1:7" s="1" customFormat="1" ht="15.6" x14ac:dyDescent="0.3">
      <c r="A18" s="2" t="s">
        <v>28</v>
      </c>
      <c r="B18" s="2" t="s">
        <v>9</v>
      </c>
      <c r="C18" s="2" t="s">
        <v>10</v>
      </c>
      <c r="D18" s="3" t="s">
        <v>29</v>
      </c>
      <c r="E18" s="4"/>
      <c r="F18" s="25"/>
      <c r="G18" s="25">
        <f>+SUM(G19:G22)</f>
        <v>0</v>
      </c>
    </row>
    <row r="19" spans="1:7" s="1" customFormat="1" ht="15.6" x14ac:dyDescent="0.3">
      <c r="A19" s="5" t="s">
        <v>30</v>
      </c>
      <c r="B19" s="6" t="s">
        <v>14</v>
      </c>
      <c r="C19" s="6" t="s">
        <v>18</v>
      </c>
      <c r="D19" s="7" t="s">
        <v>31</v>
      </c>
      <c r="E19" s="8">
        <v>1775.83</v>
      </c>
      <c r="F19" s="26">
        <v>0</v>
      </c>
      <c r="G19" s="27">
        <f>ROUND(E19*F19,2)</f>
        <v>0</v>
      </c>
    </row>
    <row r="20" spans="1:7" s="1" customFormat="1" ht="15.6" x14ac:dyDescent="0.3">
      <c r="A20" s="5" t="s">
        <v>32</v>
      </c>
      <c r="B20" s="6" t="s">
        <v>14</v>
      </c>
      <c r="C20" s="6" t="s">
        <v>33</v>
      </c>
      <c r="D20" s="7" t="s">
        <v>34</v>
      </c>
      <c r="E20" s="8">
        <v>243.71</v>
      </c>
      <c r="F20" s="26">
        <v>0</v>
      </c>
      <c r="G20" s="27">
        <f>ROUND(E20*F20,2)</f>
        <v>0</v>
      </c>
    </row>
    <row r="21" spans="1:7" s="1" customFormat="1" ht="15.6" x14ac:dyDescent="0.3">
      <c r="A21" s="5" t="s">
        <v>35</v>
      </c>
      <c r="B21" s="6" t="s">
        <v>14</v>
      </c>
      <c r="C21" s="6" t="s">
        <v>33</v>
      </c>
      <c r="D21" s="7" t="s">
        <v>36</v>
      </c>
      <c r="E21" s="8">
        <v>96</v>
      </c>
      <c r="F21" s="26">
        <v>0</v>
      </c>
      <c r="G21" s="27">
        <f>ROUND(E21*F21,2)</f>
        <v>0</v>
      </c>
    </row>
    <row r="22" spans="1:7" s="1" customFormat="1" ht="15.6" x14ac:dyDescent="0.3">
      <c r="A22" s="5" t="s">
        <v>37</v>
      </c>
      <c r="B22" s="6" t="s">
        <v>14</v>
      </c>
      <c r="C22" s="6" t="s">
        <v>33</v>
      </c>
      <c r="D22" s="7" t="s">
        <v>38</v>
      </c>
      <c r="E22" s="8">
        <v>532.75</v>
      </c>
      <c r="F22" s="26">
        <v>0</v>
      </c>
      <c r="G22" s="27">
        <f>ROUND(E22*F22,2)</f>
        <v>0</v>
      </c>
    </row>
    <row r="23" spans="1:7" s="1" customFormat="1" ht="15.6" x14ac:dyDescent="0.3">
      <c r="A23" s="11"/>
      <c r="B23" s="11"/>
      <c r="C23" s="11"/>
      <c r="D23" s="12"/>
      <c r="E23" s="11"/>
      <c r="F23" s="29"/>
      <c r="G23" s="29"/>
    </row>
    <row r="24" spans="1:7" s="1" customFormat="1" ht="15.6" x14ac:dyDescent="0.3">
      <c r="A24" s="2" t="s">
        <v>39</v>
      </c>
      <c r="B24" s="2" t="s">
        <v>9</v>
      </c>
      <c r="C24" s="2" t="s">
        <v>10</v>
      </c>
      <c r="D24" s="3" t="s">
        <v>40</v>
      </c>
      <c r="E24" s="4"/>
      <c r="F24" s="25"/>
      <c r="G24" s="25">
        <f>+G25+G54+G56+G60+G75+G78</f>
        <v>0</v>
      </c>
    </row>
    <row r="25" spans="1:7" s="1" customFormat="1" ht="15.6" x14ac:dyDescent="0.3">
      <c r="A25" s="13" t="s">
        <v>41</v>
      </c>
      <c r="B25" s="13" t="s">
        <v>9</v>
      </c>
      <c r="C25" s="13" t="s">
        <v>10</v>
      </c>
      <c r="D25" s="14" t="s">
        <v>42</v>
      </c>
      <c r="E25" s="15"/>
      <c r="F25" s="30"/>
      <c r="G25" s="30">
        <f>+SUM(G26:G53)</f>
        <v>0</v>
      </c>
    </row>
    <row r="26" spans="1:7" s="1" customFormat="1" ht="15.6" x14ac:dyDescent="0.3">
      <c r="A26" s="5" t="s">
        <v>43</v>
      </c>
      <c r="B26" s="6" t="s">
        <v>14</v>
      </c>
      <c r="C26" s="6" t="s">
        <v>33</v>
      </c>
      <c r="D26" s="7" t="s">
        <v>44</v>
      </c>
      <c r="E26" s="8">
        <v>8.4700000000000006</v>
      </c>
      <c r="F26" s="26">
        <v>0</v>
      </c>
      <c r="G26" s="27">
        <f t="shared" ref="G26:G53" si="2">ROUND(E26*F26,2)</f>
        <v>0</v>
      </c>
    </row>
    <row r="27" spans="1:7" s="1" customFormat="1" ht="15.6" x14ac:dyDescent="0.3">
      <c r="A27" s="5" t="s">
        <v>45</v>
      </c>
      <c r="B27" s="6" t="s">
        <v>14</v>
      </c>
      <c r="C27" s="6" t="s">
        <v>33</v>
      </c>
      <c r="D27" s="7" t="s">
        <v>46</v>
      </c>
      <c r="E27" s="8">
        <v>21.91</v>
      </c>
      <c r="F27" s="26">
        <v>0</v>
      </c>
      <c r="G27" s="27">
        <f t="shared" si="2"/>
        <v>0</v>
      </c>
    </row>
    <row r="28" spans="1:7" s="1" customFormat="1" ht="15.6" x14ac:dyDescent="0.3">
      <c r="A28" s="5" t="s">
        <v>47</v>
      </c>
      <c r="B28" s="6" t="s">
        <v>14</v>
      </c>
      <c r="C28" s="6" t="s">
        <v>33</v>
      </c>
      <c r="D28" s="7" t="s">
        <v>48</v>
      </c>
      <c r="E28" s="8">
        <v>2.35</v>
      </c>
      <c r="F28" s="26">
        <v>0</v>
      </c>
      <c r="G28" s="27">
        <f t="shared" si="2"/>
        <v>0</v>
      </c>
    </row>
    <row r="29" spans="1:7" s="1" customFormat="1" ht="15.6" x14ac:dyDescent="0.3">
      <c r="A29" s="5" t="s">
        <v>49</v>
      </c>
      <c r="B29" s="6" t="s">
        <v>14</v>
      </c>
      <c r="C29" s="6" t="s">
        <v>33</v>
      </c>
      <c r="D29" s="7" t="s">
        <v>50</v>
      </c>
      <c r="E29" s="8">
        <v>2.35</v>
      </c>
      <c r="F29" s="26">
        <v>0</v>
      </c>
      <c r="G29" s="27">
        <f t="shared" si="2"/>
        <v>0</v>
      </c>
    </row>
    <row r="30" spans="1:7" s="1" customFormat="1" ht="15.6" x14ac:dyDescent="0.3">
      <c r="A30" s="5" t="s">
        <v>51</v>
      </c>
      <c r="B30" s="6" t="s">
        <v>14</v>
      </c>
      <c r="C30" s="6" t="s">
        <v>33</v>
      </c>
      <c r="D30" s="7" t="s">
        <v>52</v>
      </c>
      <c r="E30" s="8">
        <v>2.35</v>
      </c>
      <c r="F30" s="26">
        <v>0</v>
      </c>
      <c r="G30" s="27">
        <f t="shared" si="2"/>
        <v>0</v>
      </c>
    </row>
    <row r="31" spans="1:7" s="1" customFormat="1" ht="15.6" x14ac:dyDescent="0.3">
      <c r="A31" s="5" t="s">
        <v>53</v>
      </c>
      <c r="B31" s="6" t="s">
        <v>14</v>
      </c>
      <c r="C31" s="6" t="s">
        <v>33</v>
      </c>
      <c r="D31" s="7" t="s">
        <v>54</v>
      </c>
      <c r="E31" s="8">
        <v>2.35</v>
      </c>
      <c r="F31" s="26">
        <v>0</v>
      </c>
      <c r="G31" s="27">
        <f t="shared" si="2"/>
        <v>0</v>
      </c>
    </row>
    <row r="32" spans="1:7" s="1" customFormat="1" ht="15.6" x14ac:dyDescent="0.3">
      <c r="A32" s="5" t="s">
        <v>55</v>
      </c>
      <c r="B32" s="6" t="s">
        <v>14</v>
      </c>
      <c r="C32" s="6" t="s">
        <v>33</v>
      </c>
      <c r="D32" s="7" t="s">
        <v>56</v>
      </c>
      <c r="E32" s="8">
        <v>1.1599999999999999</v>
      </c>
      <c r="F32" s="26">
        <v>0</v>
      </c>
      <c r="G32" s="27">
        <f t="shared" si="2"/>
        <v>0</v>
      </c>
    </row>
    <row r="33" spans="1:7" s="1" customFormat="1" ht="15.6" x14ac:dyDescent="0.3">
      <c r="A33" s="5" t="s">
        <v>57</v>
      </c>
      <c r="B33" s="6" t="s">
        <v>14</v>
      </c>
      <c r="C33" s="6" t="s">
        <v>33</v>
      </c>
      <c r="D33" s="7" t="s">
        <v>58</v>
      </c>
      <c r="E33" s="8">
        <v>2.0299999999999998</v>
      </c>
      <c r="F33" s="26">
        <v>0</v>
      </c>
      <c r="G33" s="27">
        <f t="shared" si="2"/>
        <v>0</v>
      </c>
    </row>
    <row r="34" spans="1:7" s="1" customFormat="1" ht="15.6" x14ac:dyDescent="0.3">
      <c r="A34" s="5" t="s">
        <v>59</v>
      </c>
      <c r="B34" s="6" t="s">
        <v>14</v>
      </c>
      <c r="C34" s="6" t="s">
        <v>33</v>
      </c>
      <c r="D34" s="7" t="s">
        <v>60</v>
      </c>
      <c r="E34" s="8">
        <v>1.1599999999999999</v>
      </c>
      <c r="F34" s="26">
        <v>0</v>
      </c>
      <c r="G34" s="27">
        <f t="shared" si="2"/>
        <v>0</v>
      </c>
    </row>
    <row r="35" spans="1:7" s="1" customFormat="1" ht="15.6" x14ac:dyDescent="0.3">
      <c r="A35" s="5" t="s">
        <v>61</v>
      </c>
      <c r="B35" s="6" t="s">
        <v>14</v>
      </c>
      <c r="C35" s="6" t="s">
        <v>33</v>
      </c>
      <c r="D35" s="7" t="s">
        <v>62</v>
      </c>
      <c r="E35" s="8">
        <v>1.1599999999999999</v>
      </c>
      <c r="F35" s="26">
        <v>0</v>
      </c>
      <c r="G35" s="27">
        <f t="shared" si="2"/>
        <v>0</v>
      </c>
    </row>
    <row r="36" spans="1:7" s="1" customFormat="1" ht="15.6" x14ac:dyDescent="0.3">
      <c r="A36" s="5" t="s">
        <v>63</v>
      </c>
      <c r="B36" s="6" t="s">
        <v>14</v>
      </c>
      <c r="C36" s="6" t="s">
        <v>33</v>
      </c>
      <c r="D36" s="7" t="s">
        <v>64</v>
      </c>
      <c r="E36" s="8">
        <v>2.0299999999999998</v>
      </c>
      <c r="F36" s="26">
        <v>0</v>
      </c>
      <c r="G36" s="27">
        <f t="shared" si="2"/>
        <v>0</v>
      </c>
    </row>
    <row r="37" spans="1:7" s="1" customFormat="1" ht="15.6" x14ac:dyDescent="0.3">
      <c r="A37" s="5" t="s">
        <v>65</v>
      </c>
      <c r="B37" s="6" t="s">
        <v>14</v>
      </c>
      <c r="C37" s="6" t="s">
        <v>33</v>
      </c>
      <c r="D37" s="7" t="s">
        <v>66</v>
      </c>
      <c r="E37" s="8">
        <v>1.1599999999999999</v>
      </c>
      <c r="F37" s="26">
        <v>0</v>
      </c>
      <c r="G37" s="27">
        <f t="shared" si="2"/>
        <v>0</v>
      </c>
    </row>
    <row r="38" spans="1:7" s="1" customFormat="1" ht="15.6" x14ac:dyDescent="0.3">
      <c r="A38" s="5" t="s">
        <v>67</v>
      </c>
      <c r="B38" s="6" t="s">
        <v>14</v>
      </c>
      <c r="C38" s="6" t="s">
        <v>33</v>
      </c>
      <c r="D38" s="7" t="s">
        <v>68</v>
      </c>
      <c r="E38" s="8">
        <v>1.1599999999999999</v>
      </c>
      <c r="F38" s="26">
        <v>0</v>
      </c>
      <c r="G38" s="27">
        <f t="shared" si="2"/>
        <v>0</v>
      </c>
    </row>
    <row r="39" spans="1:7" s="1" customFormat="1" ht="15.6" x14ac:dyDescent="0.3">
      <c r="A39" s="5" t="s">
        <v>69</v>
      </c>
      <c r="B39" s="6" t="s">
        <v>14</v>
      </c>
      <c r="C39" s="6" t="s">
        <v>33</v>
      </c>
      <c r="D39" s="7" t="s">
        <v>70</v>
      </c>
      <c r="E39" s="8">
        <v>2.09</v>
      </c>
      <c r="F39" s="26">
        <v>0</v>
      </c>
      <c r="G39" s="27">
        <f t="shared" si="2"/>
        <v>0</v>
      </c>
    </row>
    <row r="40" spans="1:7" s="1" customFormat="1" ht="15.6" x14ac:dyDescent="0.3">
      <c r="A40" s="5" t="s">
        <v>71</v>
      </c>
      <c r="B40" s="6" t="s">
        <v>14</v>
      </c>
      <c r="C40" s="6" t="s">
        <v>33</v>
      </c>
      <c r="D40" s="7" t="s">
        <v>72</v>
      </c>
      <c r="E40" s="8">
        <v>1.1599999999999999</v>
      </c>
      <c r="F40" s="26">
        <v>0</v>
      </c>
      <c r="G40" s="27">
        <f t="shared" si="2"/>
        <v>0</v>
      </c>
    </row>
    <row r="41" spans="1:7" s="1" customFormat="1" ht="15.6" x14ac:dyDescent="0.3">
      <c r="A41" s="5" t="s">
        <v>73</v>
      </c>
      <c r="B41" s="6" t="s">
        <v>14</v>
      </c>
      <c r="C41" s="6" t="s">
        <v>33</v>
      </c>
      <c r="D41" s="7" t="s">
        <v>74</v>
      </c>
      <c r="E41" s="8">
        <v>1.1599999999999999</v>
      </c>
      <c r="F41" s="26">
        <v>0</v>
      </c>
      <c r="G41" s="27">
        <f t="shared" si="2"/>
        <v>0</v>
      </c>
    </row>
    <row r="42" spans="1:7" s="1" customFormat="1" ht="15.6" x14ac:dyDescent="0.3">
      <c r="A42" s="5" t="s">
        <v>75</v>
      </c>
      <c r="B42" s="6" t="s">
        <v>14</v>
      </c>
      <c r="C42" s="6" t="s">
        <v>33</v>
      </c>
      <c r="D42" s="7" t="s">
        <v>76</v>
      </c>
      <c r="E42" s="8">
        <v>2.0299999999999998</v>
      </c>
      <c r="F42" s="26">
        <v>0</v>
      </c>
      <c r="G42" s="27">
        <f t="shared" si="2"/>
        <v>0</v>
      </c>
    </row>
    <row r="43" spans="1:7" s="1" customFormat="1" ht="15.6" x14ac:dyDescent="0.3">
      <c r="A43" s="5" t="s">
        <v>77</v>
      </c>
      <c r="B43" s="6" t="s">
        <v>14</v>
      </c>
      <c r="C43" s="6" t="s">
        <v>33</v>
      </c>
      <c r="D43" s="7" t="s">
        <v>78</v>
      </c>
      <c r="E43" s="8">
        <v>1.1599999999999999</v>
      </c>
      <c r="F43" s="26">
        <v>0</v>
      </c>
      <c r="G43" s="27">
        <f t="shared" si="2"/>
        <v>0</v>
      </c>
    </row>
    <row r="44" spans="1:7" s="1" customFormat="1" ht="15.6" x14ac:dyDescent="0.3">
      <c r="A44" s="5" t="s">
        <v>79</v>
      </c>
      <c r="B44" s="6" t="s">
        <v>14</v>
      </c>
      <c r="C44" s="6" t="s">
        <v>33</v>
      </c>
      <c r="D44" s="7" t="s">
        <v>80</v>
      </c>
      <c r="E44" s="8">
        <v>1.1599999999999999</v>
      </c>
      <c r="F44" s="26">
        <v>0</v>
      </c>
      <c r="G44" s="27">
        <f t="shared" si="2"/>
        <v>0</v>
      </c>
    </row>
    <row r="45" spans="1:7" s="1" customFormat="1" ht="15.6" x14ac:dyDescent="0.3">
      <c r="A45" s="5" t="s">
        <v>81</v>
      </c>
      <c r="B45" s="6" t="s">
        <v>14</v>
      </c>
      <c r="C45" s="6" t="s">
        <v>33</v>
      </c>
      <c r="D45" s="7" t="s">
        <v>82</v>
      </c>
      <c r="E45" s="8">
        <v>2.0299999999999998</v>
      </c>
      <c r="F45" s="26">
        <v>0</v>
      </c>
      <c r="G45" s="27">
        <f t="shared" si="2"/>
        <v>0</v>
      </c>
    </row>
    <row r="46" spans="1:7" s="1" customFormat="1" ht="15.6" x14ac:dyDescent="0.3">
      <c r="A46" s="5" t="s">
        <v>83</v>
      </c>
      <c r="B46" s="6" t="s">
        <v>14</v>
      </c>
      <c r="C46" s="6" t="s">
        <v>33</v>
      </c>
      <c r="D46" s="7" t="s">
        <v>84</v>
      </c>
      <c r="E46" s="8">
        <v>1.1599999999999999</v>
      </c>
      <c r="F46" s="26">
        <v>0</v>
      </c>
      <c r="G46" s="27">
        <f t="shared" si="2"/>
        <v>0</v>
      </c>
    </row>
    <row r="47" spans="1:7" s="1" customFormat="1" ht="15.6" x14ac:dyDescent="0.3">
      <c r="A47" s="5" t="s">
        <v>85</v>
      </c>
      <c r="B47" s="6" t="s">
        <v>14</v>
      </c>
      <c r="C47" s="6" t="s">
        <v>33</v>
      </c>
      <c r="D47" s="7" t="s">
        <v>86</v>
      </c>
      <c r="E47" s="8">
        <v>1.1599999999999999</v>
      </c>
      <c r="F47" s="26">
        <v>0</v>
      </c>
      <c r="G47" s="27">
        <f t="shared" si="2"/>
        <v>0</v>
      </c>
    </row>
    <row r="48" spans="1:7" s="1" customFormat="1" ht="15.6" x14ac:dyDescent="0.3">
      <c r="A48" s="5" t="s">
        <v>87</v>
      </c>
      <c r="B48" s="6" t="s">
        <v>14</v>
      </c>
      <c r="C48" s="6" t="s">
        <v>33</v>
      </c>
      <c r="D48" s="7" t="s">
        <v>88</v>
      </c>
      <c r="E48" s="8">
        <v>2.0299999999999998</v>
      </c>
      <c r="F48" s="26">
        <v>0</v>
      </c>
      <c r="G48" s="27">
        <f t="shared" si="2"/>
        <v>0</v>
      </c>
    </row>
    <row r="49" spans="1:7" s="1" customFormat="1" ht="15.6" x14ac:dyDescent="0.3">
      <c r="A49" s="5" t="s">
        <v>89</v>
      </c>
      <c r="B49" s="6" t="s">
        <v>14</v>
      </c>
      <c r="C49" s="6" t="s">
        <v>33</v>
      </c>
      <c r="D49" s="7" t="s">
        <v>90</v>
      </c>
      <c r="E49" s="8">
        <v>1.1599999999999999</v>
      </c>
      <c r="F49" s="26">
        <v>0</v>
      </c>
      <c r="G49" s="27">
        <f t="shared" si="2"/>
        <v>0</v>
      </c>
    </row>
    <row r="50" spans="1:7" s="1" customFormat="1" ht="15.6" x14ac:dyDescent="0.3">
      <c r="A50" s="5" t="s">
        <v>91</v>
      </c>
      <c r="B50" s="6" t="s">
        <v>14</v>
      </c>
      <c r="C50" s="6" t="s">
        <v>33</v>
      </c>
      <c r="D50" s="7" t="s">
        <v>92</v>
      </c>
      <c r="E50" s="8">
        <v>1.1599999999999999</v>
      </c>
      <c r="F50" s="26">
        <v>0</v>
      </c>
      <c r="G50" s="27">
        <f t="shared" si="2"/>
        <v>0</v>
      </c>
    </row>
    <row r="51" spans="1:7" s="1" customFormat="1" ht="15.6" x14ac:dyDescent="0.3">
      <c r="A51" s="5" t="s">
        <v>93</v>
      </c>
      <c r="B51" s="6" t="s">
        <v>14</v>
      </c>
      <c r="C51" s="6" t="s">
        <v>33</v>
      </c>
      <c r="D51" s="7" t="s">
        <v>94</v>
      </c>
      <c r="E51" s="8">
        <v>2.0299999999999998</v>
      </c>
      <c r="F51" s="26">
        <v>0</v>
      </c>
      <c r="G51" s="27">
        <f t="shared" si="2"/>
        <v>0</v>
      </c>
    </row>
    <row r="52" spans="1:7" s="1" customFormat="1" ht="15.6" x14ac:dyDescent="0.3">
      <c r="A52" s="5" t="s">
        <v>95</v>
      </c>
      <c r="B52" s="6" t="s">
        <v>14</v>
      </c>
      <c r="C52" s="6" t="s">
        <v>33</v>
      </c>
      <c r="D52" s="7" t="s">
        <v>96</v>
      </c>
      <c r="E52" s="8">
        <v>2.2000000000000002</v>
      </c>
      <c r="F52" s="26">
        <v>0</v>
      </c>
      <c r="G52" s="27">
        <f t="shared" si="2"/>
        <v>0</v>
      </c>
    </row>
    <row r="53" spans="1:7" s="1" customFormat="1" ht="15.6" x14ac:dyDescent="0.3">
      <c r="A53" s="5" t="s">
        <v>97</v>
      </c>
      <c r="B53" s="6" t="s">
        <v>14</v>
      </c>
      <c r="C53" s="6" t="s">
        <v>33</v>
      </c>
      <c r="D53" s="7" t="s">
        <v>98</v>
      </c>
      <c r="E53" s="8">
        <v>3.11</v>
      </c>
      <c r="F53" s="26">
        <v>0</v>
      </c>
      <c r="G53" s="27">
        <f t="shared" si="2"/>
        <v>0</v>
      </c>
    </row>
    <row r="54" spans="1:7" s="1" customFormat="1" ht="15.6" x14ac:dyDescent="0.3">
      <c r="A54" s="13" t="s">
        <v>99</v>
      </c>
      <c r="B54" s="13" t="s">
        <v>9</v>
      </c>
      <c r="C54" s="13" t="s">
        <v>10</v>
      </c>
      <c r="D54" s="14" t="s">
        <v>100</v>
      </c>
      <c r="E54" s="15"/>
      <c r="F54" s="30"/>
      <c r="G54" s="30">
        <f>+G55</f>
        <v>0</v>
      </c>
    </row>
    <row r="55" spans="1:7" s="1" customFormat="1" ht="31.2" x14ac:dyDescent="0.3">
      <c r="A55" s="5" t="s">
        <v>101</v>
      </c>
      <c r="B55" s="6" t="s">
        <v>14</v>
      </c>
      <c r="C55" s="6" t="s">
        <v>33</v>
      </c>
      <c r="D55" s="7" t="s">
        <v>102</v>
      </c>
      <c r="E55" s="8">
        <v>90.03</v>
      </c>
      <c r="F55" s="26">
        <v>0</v>
      </c>
      <c r="G55" s="27">
        <f>ROUND(E55*F55,2)</f>
        <v>0</v>
      </c>
    </row>
    <row r="56" spans="1:7" s="1" customFormat="1" ht="15.6" x14ac:dyDescent="0.3">
      <c r="A56" s="13" t="s">
        <v>103</v>
      </c>
      <c r="B56" s="13" t="s">
        <v>9</v>
      </c>
      <c r="C56" s="13" t="s">
        <v>10</v>
      </c>
      <c r="D56" s="14" t="s">
        <v>104</v>
      </c>
      <c r="E56" s="15"/>
      <c r="F56" s="30"/>
      <c r="G56" s="30">
        <f>+G57+G58+G59</f>
        <v>0</v>
      </c>
    </row>
    <row r="57" spans="1:7" s="1" customFormat="1" ht="15.6" x14ac:dyDescent="0.3">
      <c r="A57" s="5" t="s">
        <v>105</v>
      </c>
      <c r="B57" s="6" t="s">
        <v>14</v>
      </c>
      <c r="C57" s="6" t="s">
        <v>33</v>
      </c>
      <c r="D57" s="7" t="s">
        <v>106</v>
      </c>
      <c r="E57" s="8">
        <v>18.920000000000002</v>
      </c>
      <c r="F57" s="26">
        <v>0</v>
      </c>
      <c r="G57" s="27">
        <f>ROUND(E57*F57,2)</f>
        <v>0</v>
      </c>
    </row>
    <row r="58" spans="1:7" s="1" customFormat="1" ht="15.6" x14ac:dyDescent="0.3">
      <c r="A58" s="5" t="s">
        <v>107</v>
      </c>
      <c r="B58" s="6" t="s">
        <v>14</v>
      </c>
      <c r="C58" s="6" t="s">
        <v>33</v>
      </c>
      <c r="D58" s="7" t="s">
        <v>108</v>
      </c>
      <c r="E58" s="8">
        <v>5.4</v>
      </c>
      <c r="F58" s="26">
        <v>0</v>
      </c>
      <c r="G58" s="27">
        <f>ROUND(E58*F58,2)</f>
        <v>0</v>
      </c>
    </row>
    <row r="59" spans="1:7" s="1" customFormat="1" ht="15.6" x14ac:dyDescent="0.3">
      <c r="A59" s="5" t="s">
        <v>109</v>
      </c>
      <c r="B59" s="6" t="s">
        <v>14</v>
      </c>
      <c r="C59" s="6" t="s">
        <v>33</v>
      </c>
      <c r="D59" s="7" t="s">
        <v>110</v>
      </c>
      <c r="E59" s="8">
        <v>14.88</v>
      </c>
      <c r="F59" s="26">
        <v>0</v>
      </c>
      <c r="G59" s="27">
        <f>ROUND(E59*F59,2)</f>
        <v>0</v>
      </c>
    </row>
    <row r="60" spans="1:7" s="1" customFormat="1" ht="15.6" x14ac:dyDescent="0.3">
      <c r="A60" s="13" t="s">
        <v>111</v>
      </c>
      <c r="B60" s="13" t="s">
        <v>9</v>
      </c>
      <c r="C60" s="13" t="s">
        <v>10</v>
      </c>
      <c r="D60" s="14" t="s">
        <v>112</v>
      </c>
      <c r="E60" s="15"/>
      <c r="F60" s="30"/>
      <c r="G60" s="30">
        <f>+SUM(G61:G74)</f>
        <v>0</v>
      </c>
    </row>
    <row r="61" spans="1:7" s="1" customFormat="1" ht="15.6" x14ac:dyDescent="0.3">
      <c r="A61" s="5" t="s">
        <v>113</v>
      </c>
      <c r="B61" s="6" t="s">
        <v>14</v>
      </c>
      <c r="C61" s="6" t="s">
        <v>33</v>
      </c>
      <c r="D61" s="7" t="s">
        <v>114</v>
      </c>
      <c r="E61" s="8">
        <v>9.2799999999999994</v>
      </c>
      <c r="F61" s="26">
        <v>0</v>
      </c>
      <c r="G61" s="27">
        <f t="shared" ref="G61:G74" si="3">ROUND(E61*F61,2)</f>
        <v>0</v>
      </c>
    </row>
    <row r="62" spans="1:7" s="1" customFormat="1" ht="15.6" x14ac:dyDescent="0.3">
      <c r="A62" s="5" t="s">
        <v>115</v>
      </c>
      <c r="B62" s="6" t="s">
        <v>14</v>
      </c>
      <c r="C62" s="6" t="s">
        <v>33</v>
      </c>
      <c r="D62" s="7" t="s">
        <v>116</v>
      </c>
      <c r="E62" s="8">
        <v>4.6399999999999997</v>
      </c>
      <c r="F62" s="26">
        <v>0</v>
      </c>
      <c r="G62" s="27">
        <f t="shared" si="3"/>
        <v>0</v>
      </c>
    </row>
    <row r="63" spans="1:7" s="1" customFormat="1" ht="15.6" x14ac:dyDescent="0.3">
      <c r="A63" s="5" t="s">
        <v>117</v>
      </c>
      <c r="B63" s="6" t="s">
        <v>14</v>
      </c>
      <c r="C63" s="6" t="s">
        <v>33</v>
      </c>
      <c r="D63" s="7" t="s">
        <v>118</v>
      </c>
      <c r="E63" s="8">
        <v>9.2799999999999994</v>
      </c>
      <c r="F63" s="26">
        <v>0</v>
      </c>
      <c r="G63" s="27">
        <f t="shared" si="3"/>
        <v>0</v>
      </c>
    </row>
    <row r="64" spans="1:7" s="1" customFormat="1" ht="15.6" x14ac:dyDescent="0.3">
      <c r="A64" s="5" t="s">
        <v>119</v>
      </c>
      <c r="B64" s="6" t="s">
        <v>14</v>
      </c>
      <c r="C64" s="6" t="s">
        <v>33</v>
      </c>
      <c r="D64" s="7" t="s">
        <v>120</v>
      </c>
      <c r="E64" s="8">
        <v>2.74</v>
      </c>
      <c r="F64" s="26">
        <v>0</v>
      </c>
      <c r="G64" s="27">
        <f t="shared" si="3"/>
        <v>0</v>
      </c>
    </row>
    <row r="65" spans="1:7" s="1" customFormat="1" ht="15.6" x14ac:dyDescent="0.3">
      <c r="A65" s="5" t="s">
        <v>121</v>
      </c>
      <c r="B65" s="6" t="s">
        <v>14</v>
      </c>
      <c r="C65" s="6" t="s">
        <v>33</v>
      </c>
      <c r="D65" s="7" t="s">
        <v>122</v>
      </c>
      <c r="E65" s="8">
        <v>2.74</v>
      </c>
      <c r="F65" s="26">
        <v>0</v>
      </c>
      <c r="G65" s="27">
        <f t="shared" si="3"/>
        <v>0</v>
      </c>
    </row>
    <row r="66" spans="1:7" s="1" customFormat="1" ht="15.6" x14ac:dyDescent="0.3">
      <c r="A66" s="5" t="s">
        <v>123</v>
      </c>
      <c r="B66" s="6" t="s">
        <v>14</v>
      </c>
      <c r="C66" s="6" t="s">
        <v>33</v>
      </c>
      <c r="D66" s="7" t="s">
        <v>124</v>
      </c>
      <c r="E66" s="8">
        <v>2.74</v>
      </c>
      <c r="F66" s="26">
        <v>0</v>
      </c>
      <c r="G66" s="27">
        <f t="shared" si="3"/>
        <v>0</v>
      </c>
    </row>
    <row r="67" spans="1:7" s="1" customFormat="1" ht="15.6" x14ac:dyDescent="0.3">
      <c r="A67" s="5" t="s">
        <v>125</v>
      </c>
      <c r="B67" s="6" t="s">
        <v>14</v>
      </c>
      <c r="C67" s="6" t="s">
        <v>33</v>
      </c>
      <c r="D67" s="7" t="s">
        <v>126</v>
      </c>
      <c r="E67" s="8">
        <v>0.76</v>
      </c>
      <c r="F67" s="26">
        <v>0</v>
      </c>
      <c r="G67" s="27">
        <f t="shared" si="3"/>
        <v>0</v>
      </c>
    </row>
    <row r="68" spans="1:7" s="1" customFormat="1" ht="15.6" x14ac:dyDescent="0.3">
      <c r="A68" s="5" t="s">
        <v>127</v>
      </c>
      <c r="B68" s="6" t="s">
        <v>14</v>
      </c>
      <c r="C68" s="6" t="s">
        <v>33</v>
      </c>
      <c r="D68" s="7" t="s">
        <v>128</v>
      </c>
      <c r="E68" s="8">
        <v>0.69</v>
      </c>
      <c r="F68" s="26">
        <v>0</v>
      </c>
      <c r="G68" s="27">
        <f t="shared" si="3"/>
        <v>0</v>
      </c>
    </row>
    <row r="69" spans="1:7" s="1" customFormat="1" ht="15.6" x14ac:dyDescent="0.3">
      <c r="A69" s="5" t="s">
        <v>129</v>
      </c>
      <c r="B69" s="6" t="s">
        <v>14</v>
      </c>
      <c r="C69" s="6" t="s">
        <v>33</v>
      </c>
      <c r="D69" s="7" t="s">
        <v>130</v>
      </c>
      <c r="E69" s="8">
        <v>2.74</v>
      </c>
      <c r="F69" s="26">
        <v>0</v>
      </c>
      <c r="G69" s="27">
        <f t="shared" si="3"/>
        <v>0</v>
      </c>
    </row>
    <row r="70" spans="1:7" s="1" customFormat="1" ht="15.6" x14ac:dyDescent="0.3">
      <c r="A70" s="5" t="s">
        <v>131</v>
      </c>
      <c r="B70" s="6" t="s">
        <v>14</v>
      </c>
      <c r="C70" s="6" t="s">
        <v>33</v>
      </c>
      <c r="D70" s="7" t="s">
        <v>132</v>
      </c>
      <c r="E70" s="8">
        <v>2.74</v>
      </c>
      <c r="F70" s="26">
        <v>0</v>
      </c>
      <c r="G70" s="27">
        <f t="shared" si="3"/>
        <v>0</v>
      </c>
    </row>
    <row r="71" spans="1:7" s="1" customFormat="1" ht="15.6" x14ac:dyDescent="0.3">
      <c r="A71" s="5" t="s">
        <v>133</v>
      </c>
      <c r="B71" s="6" t="s">
        <v>14</v>
      </c>
      <c r="C71" s="6" t="s">
        <v>33</v>
      </c>
      <c r="D71" s="7" t="s">
        <v>134</v>
      </c>
      <c r="E71" s="8">
        <v>2.74</v>
      </c>
      <c r="F71" s="26">
        <v>0</v>
      </c>
      <c r="G71" s="27">
        <f t="shared" si="3"/>
        <v>0</v>
      </c>
    </row>
    <row r="72" spans="1:7" s="1" customFormat="1" ht="15.6" x14ac:dyDescent="0.3">
      <c r="A72" s="5" t="s">
        <v>135</v>
      </c>
      <c r="B72" s="6" t="s">
        <v>14</v>
      </c>
      <c r="C72" s="6" t="s">
        <v>33</v>
      </c>
      <c r="D72" s="7" t="s">
        <v>136</v>
      </c>
      <c r="E72" s="8">
        <v>2.74</v>
      </c>
      <c r="F72" s="26">
        <v>0</v>
      </c>
      <c r="G72" s="27">
        <f t="shared" si="3"/>
        <v>0</v>
      </c>
    </row>
    <row r="73" spans="1:7" s="1" customFormat="1" ht="15.6" x14ac:dyDescent="0.3">
      <c r="A73" s="5" t="s">
        <v>137</v>
      </c>
      <c r="B73" s="6" t="s">
        <v>14</v>
      </c>
      <c r="C73" s="6" t="s">
        <v>33</v>
      </c>
      <c r="D73" s="7" t="s">
        <v>138</v>
      </c>
      <c r="E73" s="8">
        <v>2.74</v>
      </c>
      <c r="F73" s="26">
        <v>0</v>
      </c>
      <c r="G73" s="27">
        <f t="shared" si="3"/>
        <v>0</v>
      </c>
    </row>
    <row r="74" spans="1:7" s="1" customFormat="1" ht="15.6" x14ac:dyDescent="0.3">
      <c r="A74" s="5" t="s">
        <v>139</v>
      </c>
      <c r="B74" s="6" t="s">
        <v>14</v>
      </c>
      <c r="C74" s="6" t="s">
        <v>33</v>
      </c>
      <c r="D74" s="7" t="s">
        <v>140</v>
      </c>
      <c r="E74" s="8">
        <v>2.74</v>
      </c>
      <c r="F74" s="26">
        <v>0</v>
      </c>
      <c r="G74" s="27">
        <f t="shared" si="3"/>
        <v>0</v>
      </c>
    </row>
    <row r="75" spans="1:7" s="1" customFormat="1" ht="15.6" x14ac:dyDescent="0.3">
      <c r="A75" s="13" t="s">
        <v>141</v>
      </c>
      <c r="B75" s="13" t="s">
        <v>9</v>
      </c>
      <c r="C75" s="13" t="s">
        <v>10</v>
      </c>
      <c r="D75" s="14" t="s">
        <v>142</v>
      </c>
      <c r="E75" s="15"/>
      <c r="F75" s="30"/>
      <c r="G75" s="30">
        <f>+G76+G77</f>
        <v>0</v>
      </c>
    </row>
    <row r="76" spans="1:7" s="1" customFormat="1" ht="31.2" x14ac:dyDescent="0.3">
      <c r="A76" s="5" t="s">
        <v>143</v>
      </c>
      <c r="B76" s="6" t="s">
        <v>14</v>
      </c>
      <c r="C76" s="6" t="s">
        <v>33</v>
      </c>
      <c r="D76" s="7" t="s">
        <v>144</v>
      </c>
      <c r="E76" s="8">
        <v>3.4</v>
      </c>
      <c r="F76" s="26">
        <v>0</v>
      </c>
      <c r="G76" s="27">
        <f>ROUND(E76*F76,2)</f>
        <v>0</v>
      </c>
    </row>
    <row r="77" spans="1:7" s="1" customFormat="1" ht="31.2" x14ac:dyDescent="0.3">
      <c r="A77" s="5" t="s">
        <v>145</v>
      </c>
      <c r="B77" s="6" t="s">
        <v>14</v>
      </c>
      <c r="C77" s="6" t="s">
        <v>33</v>
      </c>
      <c r="D77" s="7" t="s">
        <v>146</v>
      </c>
      <c r="E77" s="8">
        <v>5.56</v>
      </c>
      <c r="F77" s="26">
        <v>0</v>
      </c>
      <c r="G77" s="27">
        <f>ROUND(E77*F77,2)</f>
        <v>0</v>
      </c>
    </row>
    <row r="78" spans="1:7" s="1" customFormat="1" ht="15.6" x14ac:dyDescent="0.3">
      <c r="A78" s="13" t="s">
        <v>147</v>
      </c>
      <c r="B78" s="13" t="s">
        <v>9</v>
      </c>
      <c r="C78" s="13" t="s">
        <v>10</v>
      </c>
      <c r="D78" s="14" t="s">
        <v>148</v>
      </c>
      <c r="E78" s="15"/>
      <c r="F78" s="30"/>
      <c r="G78" s="30">
        <f>+G79+G80</f>
        <v>0</v>
      </c>
    </row>
    <row r="79" spans="1:7" s="1" customFormat="1" ht="15.6" x14ac:dyDescent="0.3">
      <c r="A79" s="5" t="s">
        <v>149</v>
      </c>
      <c r="B79" s="6" t="s">
        <v>14</v>
      </c>
      <c r="C79" s="6" t="s">
        <v>18</v>
      </c>
      <c r="D79" s="7" t="s">
        <v>150</v>
      </c>
      <c r="E79" s="8">
        <v>132</v>
      </c>
      <c r="F79" s="26">
        <v>0</v>
      </c>
      <c r="G79" s="27">
        <f>ROUND(E79*F79,2)</f>
        <v>0</v>
      </c>
    </row>
    <row r="80" spans="1:7" s="1" customFormat="1" ht="15.6" x14ac:dyDescent="0.3">
      <c r="A80" s="5" t="s">
        <v>151</v>
      </c>
      <c r="B80" s="6" t="s">
        <v>14</v>
      </c>
      <c r="C80" s="6" t="s">
        <v>18</v>
      </c>
      <c r="D80" s="7" t="s">
        <v>152</v>
      </c>
      <c r="E80" s="8">
        <v>697.68</v>
      </c>
      <c r="F80" s="26">
        <v>0</v>
      </c>
      <c r="G80" s="27">
        <f>ROUND(E80*F80,2)</f>
        <v>0</v>
      </c>
    </row>
    <row r="81" spans="1:7" s="1" customFormat="1" ht="15.6" x14ac:dyDescent="0.3">
      <c r="A81" s="11"/>
      <c r="B81" s="11"/>
      <c r="C81" s="11"/>
      <c r="D81" s="12"/>
      <c r="E81" s="11"/>
      <c r="F81" s="29"/>
      <c r="G81" s="29"/>
    </row>
    <row r="82" spans="1:7" s="1" customFormat="1" ht="15.6" x14ac:dyDescent="0.3">
      <c r="A82" s="2" t="s">
        <v>153</v>
      </c>
      <c r="B82" s="2" t="s">
        <v>9</v>
      </c>
      <c r="C82" s="2" t="s">
        <v>10</v>
      </c>
      <c r="D82" s="3" t="s">
        <v>154</v>
      </c>
      <c r="E82" s="4"/>
      <c r="F82" s="25"/>
      <c r="G82" s="25">
        <f>+SUM(G83:G87)</f>
        <v>0</v>
      </c>
    </row>
    <row r="83" spans="1:7" s="1" customFormat="1" ht="31.2" x14ac:dyDescent="0.3">
      <c r="A83" s="5" t="s">
        <v>155</v>
      </c>
      <c r="B83" s="6" t="s">
        <v>14</v>
      </c>
      <c r="C83" s="6" t="s">
        <v>18</v>
      </c>
      <c r="D83" s="7" t="s">
        <v>156</v>
      </c>
      <c r="E83" s="8">
        <v>48</v>
      </c>
      <c r="F83" s="26">
        <v>0</v>
      </c>
      <c r="G83" s="27">
        <f>ROUND(E83*F83,2)</f>
        <v>0</v>
      </c>
    </row>
    <row r="84" spans="1:7" s="1" customFormat="1" ht="31.2" x14ac:dyDescent="0.3">
      <c r="A84" s="5" t="s">
        <v>157</v>
      </c>
      <c r="B84" s="6" t="s">
        <v>14</v>
      </c>
      <c r="C84" s="6" t="s">
        <v>18</v>
      </c>
      <c r="D84" s="7" t="s">
        <v>158</v>
      </c>
      <c r="E84" s="8">
        <v>160</v>
      </c>
      <c r="F84" s="26">
        <v>0</v>
      </c>
      <c r="G84" s="27">
        <f>ROUND(E84*F84,2)</f>
        <v>0</v>
      </c>
    </row>
    <row r="85" spans="1:7" s="1" customFormat="1" ht="15.6" x14ac:dyDescent="0.3">
      <c r="A85" s="5" t="s">
        <v>159</v>
      </c>
      <c r="B85" s="6" t="s">
        <v>14</v>
      </c>
      <c r="C85" s="6" t="s">
        <v>18</v>
      </c>
      <c r="D85" s="7" t="s">
        <v>160</v>
      </c>
      <c r="E85" s="8">
        <v>670.9</v>
      </c>
      <c r="F85" s="26">
        <v>0</v>
      </c>
      <c r="G85" s="27">
        <f>ROUND(E85*F85,2)</f>
        <v>0</v>
      </c>
    </row>
    <row r="86" spans="1:7" s="1" customFormat="1" ht="15.6" x14ac:dyDescent="0.3">
      <c r="A86" s="5" t="s">
        <v>161</v>
      </c>
      <c r="B86" s="6" t="s">
        <v>14</v>
      </c>
      <c r="C86" s="6" t="s">
        <v>18</v>
      </c>
      <c r="D86" s="7" t="s">
        <v>162</v>
      </c>
      <c r="E86" s="8">
        <v>1300.82</v>
      </c>
      <c r="F86" s="26">
        <v>0</v>
      </c>
      <c r="G86" s="27">
        <f>ROUND(E86*F86,2)</f>
        <v>0</v>
      </c>
    </row>
    <row r="87" spans="1:7" s="1" customFormat="1" ht="15.6" x14ac:dyDescent="0.3">
      <c r="A87" s="5" t="s">
        <v>163</v>
      </c>
      <c r="B87" s="6" t="s">
        <v>14</v>
      </c>
      <c r="C87" s="6" t="s">
        <v>18</v>
      </c>
      <c r="D87" s="7" t="s">
        <v>164</v>
      </c>
      <c r="E87" s="8">
        <v>83.35</v>
      </c>
      <c r="F87" s="26">
        <v>0</v>
      </c>
      <c r="G87" s="27">
        <f>ROUND(E87*F87,2)</f>
        <v>0</v>
      </c>
    </row>
    <row r="88" spans="1:7" s="1" customFormat="1" ht="15.6" x14ac:dyDescent="0.3">
      <c r="A88" s="11"/>
      <c r="B88" s="11"/>
      <c r="C88" s="11"/>
      <c r="D88" s="12"/>
      <c r="E88" s="11"/>
      <c r="F88" s="29"/>
      <c r="G88" s="29"/>
    </row>
    <row r="89" spans="1:7" s="1" customFormat="1" ht="15.6" x14ac:dyDescent="0.3">
      <c r="A89" s="2" t="s">
        <v>165</v>
      </c>
      <c r="B89" s="2" t="s">
        <v>9</v>
      </c>
      <c r="C89" s="2" t="s">
        <v>10</v>
      </c>
      <c r="D89" s="3" t="s">
        <v>166</v>
      </c>
      <c r="E89" s="4"/>
      <c r="F89" s="25"/>
      <c r="G89" s="25">
        <f>+SUM(G90:G94)</f>
        <v>0</v>
      </c>
    </row>
    <row r="90" spans="1:7" s="1" customFormat="1" ht="15.6" x14ac:dyDescent="0.3">
      <c r="A90" s="5" t="s">
        <v>167</v>
      </c>
      <c r="B90" s="6" t="s">
        <v>14</v>
      </c>
      <c r="C90" s="6" t="s">
        <v>18</v>
      </c>
      <c r="D90" s="7" t="s">
        <v>168</v>
      </c>
      <c r="E90" s="8">
        <v>1752.49</v>
      </c>
      <c r="F90" s="26">
        <v>0</v>
      </c>
      <c r="G90" s="27">
        <f>ROUND(E90*F90,2)</f>
        <v>0</v>
      </c>
    </row>
    <row r="91" spans="1:7" s="1" customFormat="1" ht="15.6" x14ac:dyDescent="0.3">
      <c r="A91" s="5" t="s">
        <v>169</v>
      </c>
      <c r="B91" s="6" t="s">
        <v>14</v>
      </c>
      <c r="C91" s="6" t="s">
        <v>18</v>
      </c>
      <c r="D91" s="7" t="s">
        <v>170</v>
      </c>
      <c r="E91" s="8">
        <v>3290.14</v>
      </c>
      <c r="F91" s="26">
        <v>0</v>
      </c>
      <c r="G91" s="27">
        <f>ROUND(E91*F91,2)</f>
        <v>0</v>
      </c>
    </row>
    <row r="92" spans="1:7" s="1" customFormat="1" ht="15.6" x14ac:dyDescent="0.3">
      <c r="A92" s="5" t="s">
        <v>171</v>
      </c>
      <c r="B92" s="6" t="s">
        <v>14</v>
      </c>
      <c r="C92" s="6" t="s">
        <v>18</v>
      </c>
      <c r="D92" s="7" t="s">
        <v>172</v>
      </c>
      <c r="E92" s="8">
        <v>504.37</v>
      </c>
      <c r="F92" s="26">
        <v>0</v>
      </c>
      <c r="G92" s="27">
        <f>ROUND(E92*F92,2)</f>
        <v>0</v>
      </c>
    </row>
    <row r="93" spans="1:7" s="1" customFormat="1" ht="15.6" x14ac:dyDescent="0.3">
      <c r="A93" s="5" t="s">
        <v>173</v>
      </c>
      <c r="B93" s="6" t="s">
        <v>14</v>
      </c>
      <c r="C93" s="6" t="s">
        <v>18</v>
      </c>
      <c r="D93" s="7" t="s">
        <v>174</v>
      </c>
      <c r="E93" s="8">
        <v>2990.14</v>
      </c>
      <c r="F93" s="26">
        <v>0</v>
      </c>
      <c r="G93" s="27">
        <f>ROUND(E93*F93,2)</f>
        <v>0</v>
      </c>
    </row>
    <row r="94" spans="1:7" s="1" customFormat="1" ht="15.6" x14ac:dyDescent="0.3">
      <c r="A94" s="5" t="s">
        <v>175</v>
      </c>
      <c r="B94" s="6" t="s">
        <v>14</v>
      </c>
      <c r="C94" s="6" t="s">
        <v>18</v>
      </c>
      <c r="D94" s="7" t="s">
        <v>176</v>
      </c>
      <c r="E94" s="8">
        <v>3204.37</v>
      </c>
      <c r="F94" s="26">
        <v>0</v>
      </c>
      <c r="G94" s="27">
        <f>ROUND(E94*F94,2)</f>
        <v>0</v>
      </c>
    </row>
    <row r="95" spans="1:7" s="1" customFormat="1" ht="15.6" x14ac:dyDescent="0.3">
      <c r="A95" s="11"/>
      <c r="B95" s="11"/>
      <c r="C95" s="11"/>
      <c r="D95" s="12"/>
      <c r="E95" s="11"/>
      <c r="F95" s="29"/>
      <c r="G95" s="29"/>
    </row>
    <row r="96" spans="1:7" s="1" customFormat="1" ht="15.6" x14ac:dyDescent="0.3">
      <c r="A96" s="2" t="s">
        <v>177</v>
      </c>
      <c r="B96" s="2" t="s">
        <v>9</v>
      </c>
      <c r="C96" s="2" t="s">
        <v>10</v>
      </c>
      <c r="D96" s="3" t="s">
        <v>178</v>
      </c>
      <c r="E96" s="4"/>
      <c r="F96" s="25"/>
      <c r="G96" s="25">
        <f>+SUM(G97:G103)</f>
        <v>0</v>
      </c>
    </row>
    <row r="97" spans="1:8" s="1" customFormat="1" ht="15.6" x14ac:dyDescent="0.3">
      <c r="A97" s="5" t="s">
        <v>179</v>
      </c>
      <c r="B97" s="6" t="s">
        <v>14</v>
      </c>
      <c r="C97" s="6" t="s">
        <v>18</v>
      </c>
      <c r="D97" s="7" t="s">
        <v>180</v>
      </c>
      <c r="E97" s="8">
        <v>1037.17</v>
      </c>
      <c r="F97" s="26">
        <v>0</v>
      </c>
      <c r="G97" s="27">
        <f t="shared" ref="G97:G103" si="4">ROUND(E97*F97,2)</f>
        <v>0</v>
      </c>
    </row>
    <row r="98" spans="1:8" s="1" customFormat="1" ht="15.6" x14ac:dyDescent="0.3">
      <c r="A98" s="5" t="s">
        <v>181</v>
      </c>
      <c r="B98" s="6" t="s">
        <v>14</v>
      </c>
      <c r="C98" s="6" t="s">
        <v>182</v>
      </c>
      <c r="D98" s="7" t="s">
        <v>183</v>
      </c>
      <c r="E98" s="8">
        <v>440.57</v>
      </c>
      <c r="F98" s="26">
        <v>0</v>
      </c>
      <c r="G98" s="27">
        <f t="shared" si="4"/>
        <v>0</v>
      </c>
    </row>
    <row r="99" spans="1:8" s="1" customFormat="1" ht="15.6" x14ac:dyDescent="0.3">
      <c r="A99" s="5" t="s">
        <v>184</v>
      </c>
      <c r="B99" s="6" t="s">
        <v>14</v>
      </c>
      <c r="C99" s="6" t="s">
        <v>18</v>
      </c>
      <c r="D99" s="7" t="s">
        <v>185</v>
      </c>
      <c r="E99" s="8">
        <v>67</v>
      </c>
      <c r="F99" s="26">
        <v>0</v>
      </c>
      <c r="G99" s="27">
        <f t="shared" si="4"/>
        <v>0</v>
      </c>
    </row>
    <row r="100" spans="1:8" s="1" customFormat="1" ht="15.6" x14ac:dyDescent="0.3">
      <c r="A100" s="5" t="s">
        <v>186</v>
      </c>
      <c r="B100" s="6" t="s">
        <v>14</v>
      </c>
      <c r="C100" s="6" t="s">
        <v>18</v>
      </c>
      <c r="D100" s="7" t="s">
        <v>187</v>
      </c>
      <c r="E100" s="8">
        <v>121.5</v>
      </c>
      <c r="F100" s="26">
        <v>0</v>
      </c>
      <c r="G100" s="27">
        <f t="shared" si="4"/>
        <v>0</v>
      </c>
    </row>
    <row r="101" spans="1:8" s="1" customFormat="1" ht="15.6" x14ac:dyDescent="0.3">
      <c r="A101" s="5" t="s">
        <v>232</v>
      </c>
      <c r="B101" s="6" t="s">
        <v>14</v>
      </c>
      <c r="C101" s="6" t="s">
        <v>18</v>
      </c>
      <c r="D101" s="7" t="s">
        <v>233</v>
      </c>
      <c r="E101" s="8">
        <v>270</v>
      </c>
      <c r="F101" s="26">
        <v>0</v>
      </c>
      <c r="G101" s="27">
        <f t="shared" si="4"/>
        <v>0</v>
      </c>
    </row>
    <row r="102" spans="1:8" s="1" customFormat="1" ht="31.2" x14ac:dyDescent="0.3">
      <c r="A102" s="5" t="s">
        <v>234</v>
      </c>
      <c r="B102" s="6" t="s">
        <v>14</v>
      </c>
      <c r="C102" s="6" t="s">
        <v>18</v>
      </c>
      <c r="D102" s="7" t="s">
        <v>235</v>
      </c>
      <c r="E102" s="8">
        <v>56</v>
      </c>
      <c r="F102" s="26">
        <v>0</v>
      </c>
      <c r="G102" s="27">
        <f t="shared" si="4"/>
        <v>0</v>
      </c>
    </row>
    <row r="103" spans="1:8" s="1" customFormat="1" ht="31.2" x14ac:dyDescent="0.3">
      <c r="A103" s="5" t="s">
        <v>238</v>
      </c>
      <c r="B103" s="6" t="s">
        <v>14</v>
      </c>
      <c r="C103" s="6" t="s">
        <v>18</v>
      </c>
      <c r="D103" s="7" t="s">
        <v>239</v>
      </c>
      <c r="E103" s="8">
        <v>40</v>
      </c>
      <c r="F103" s="26">
        <v>0</v>
      </c>
      <c r="G103" s="27">
        <f t="shared" si="4"/>
        <v>0</v>
      </c>
    </row>
    <row r="104" spans="1:8" s="1" customFormat="1" ht="15.6" x14ac:dyDescent="0.3">
      <c r="A104" s="11"/>
      <c r="B104" s="11"/>
      <c r="C104" s="11"/>
      <c r="D104" s="12"/>
      <c r="E104" s="11"/>
      <c r="F104" s="29"/>
      <c r="G104" s="29"/>
    </row>
    <row r="105" spans="1:8" s="1" customFormat="1" ht="15.6" x14ac:dyDescent="0.3">
      <c r="A105" s="2" t="s">
        <v>188</v>
      </c>
      <c r="B105" s="2" t="s">
        <v>9</v>
      </c>
      <c r="C105" s="2" t="s">
        <v>10</v>
      </c>
      <c r="D105" s="3" t="s">
        <v>189</v>
      </c>
      <c r="E105" s="4"/>
      <c r="F105" s="25"/>
      <c r="G105" s="25">
        <f>+G107+G108+G109</f>
        <v>0</v>
      </c>
    </row>
    <row r="106" spans="1:8" s="1" customFormat="1" ht="15.6" x14ac:dyDescent="0.3">
      <c r="A106" s="2"/>
      <c r="B106" s="2"/>
      <c r="C106" s="2"/>
      <c r="D106" s="3"/>
      <c r="E106" s="4"/>
      <c r="F106" s="25"/>
      <c r="G106" s="25"/>
    </row>
    <row r="107" spans="1:8" s="1" customFormat="1" ht="15.6" x14ac:dyDescent="0.3">
      <c r="A107" s="5" t="s">
        <v>190</v>
      </c>
      <c r="B107" s="6" t="s">
        <v>14</v>
      </c>
      <c r="C107" s="6" t="s">
        <v>18</v>
      </c>
      <c r="D107" s="7" t="s">
        <v>231</v>
      </c>
      <c r="E107" s="8">
        <v>67.2</v>
      </c>
      <c r="F107" s="26">
        <v>0</v>
      </c>
      <c r="G107" s="27">
        <f>ROUND(E107*F107,2)</f>
        <v>0</v>
      </c>
    </row>
    <row r="108" spans="1:8" s="1" customFormat="1" ht="15.6" x14ac:dyDescent="0.3">
      <c r="A108" s="5" t="s">
        <v>225</v>
      </c>
      <c r="B108" s="6" t="s">
        <v>14</v>
      </c>
      <c r="C108" s="6" t="s">
        <v>18</v>
      </c>
      <c r="D108" s="7" t="s">
        <v>230</v>
      </c>
      <c r="E108" s="8">
        <v>1180</v>
      </c>
      <c r="F108" s="26">
        <v>0</v>
      </c>
      <c r="G108" s="27">
        <f>ROUND(E108*F108,2)</f>
        <v>0</v>
      </c>
      <c r="H108" s="36"/>
    </row>
    <row r="109" spans="1:8" s="1" customFormat="1" ht="31.2" x14ac:dyDescent="0.3">
      <c r="A109" s="5" t="s">
        <v>236</v>
      </c>
      <c r="B109" s="6" t="s">
        <v>14</v>
      </c>
      <c r="C109" s="6" t="s">
        <v>18</v>
      </c>
      <c r="D109" s="7" t="s">
        <v>237</v>
      </c>
      <c r="E109" s="8">
        <v>54</v>
      </c>
      <c r="F109" s="26">
        <v>0</v>
      </c>
      <c r="G109" s="27">
        <f>ROUND(E109*F109,2)</f>
        <v>0</v>
      </c>
    </row>
    <row r="110" spans="1:8" s="1" customFormat="1" ht="15.6" x14ac:dyDescent="0.3">
      <c r="A110" s="11"/>
      <c r="B110" s="11"/>
      <c r="C110" s="11"/>
      <c r="D110" s="12"/>
      <c r="E110" s="11"/>
      <c r="F110" s="29"/>
      <c r="G110" s="29"/>
    </row>
    <row r="111" spans="1:8" s="1" customFormat="1" ht="15.6" x14ac:dyDescent="0.3">
      <c r="A111" s="2" t="s">
        <v>192</v>
      </c>
      <c r="B111" s="2" t="s">
        <v>9</v>
      </c>
      <c r="C111" s="2" t="s">
        <v>10</v>
      </c>
      <c r="D111" s="3" t="s">
        <v>193</v>
      </c>
      <c r="E111" s="4"/>
      <c r="F111" s="25"/>
      <c r="G111" s="25">
        <f>+SUM(G112:G120)</f>
        <v>0</v>
      </c>
    </row>
    <row r="112" spans="1:8" s="1" customFormat="1" ht="15.6" x14ac:dyDescent="0.3">
      <c r="A112" s="5" t="s">
        <v>194</v>
      </c>
      <c r="B112" s="6" t="s">
        <v>14</v>
      </c>
      <c r="C112" s="6" t="s">
        <v>18</v>
      </c>
      <c r="D112" s="7" t="s">
        <v>195</v>
      </c>
      <c r="E112" s="8">
        <v>838.54</v>
      </c>
      <c r="F112" s="26">
        <v>0</v>
      </c>
      <c r="G112" s="27">
        <f t="shared" ref="G112:G119" si="5">ROUND(E112*F112,2)</f>
        <v>0</v>
      </c>
    </row>
    <row r="113" spans="1:7" s="1" customFormat="1" ht="15.6" x14ac:dyDescent="0.3">
      <c r="A113" s="5" t="s">
        <v>196</v>
      </c>
      <c r="B113" s="6" t="s">
        <v>14</v>
      </c>
      <c r="C113" s="6" t="s">
        <v>182</v>
      </c>
      <c r="D113" s="7" t="s">
        <v>241</v>
      </c>
      <c r="E113" s="8">
        <v>136.6</v>
      </c>
      <c r="F113" s="26">
        <v>0</v>
      </c>
      <c r="G113" s="27">
        <f t="shared" si="5"/>
        <v>0</v>
      </c>
    </row>
    <row r="114" spans="1:7" s="1" customFormat="1" ht="15.6" x14ac:dyDescent="0.3">
      <c r="A114" s="5" t="s">
        <v>197</v>
      </c>
      <c r="B114" s="6" t="s">
        <v>14</v>
      </c>
      <c r="C114" s="6" t="s">
        <v>18</v>
      </c>
      <c r="D114" s="7" t="s">
        <v>198</v>
      </c>
      <c r="E114" s="8">
        <v>141.51</v>
      </c>
      <c r="F114" s="26">
        <v>0</v>
      </c>
      <c r="G114" s="27">
        <f t="shared" si="5"/>
        <v>0</v>
      </c>
    </row>
    <row r="115" spans="1:7" s="1" customFormat="1" ht="15.6" x14ac:dyDescent="0.3">
      <c r="A115" s="5" t="s">
        <v>199</v>
      </c>
      <c r="B115" s="6" t="s">
        <v>14</v>
      </c>
      <c r="C115" s="6" t="s">
        <v>23</v>
      </c>
      <c r="D115" s="7" t="s">
        <v>200</v>
      </c>
      <c r="E115" s="8">
        <v>1</v>
      </c>
      <c r="F115" s="26">
        <v>0</v>
      </c>
      <c r="G115" s="27">
        <f t="shared" si="5"/>
        <v>0</v>
      </c>
    </row>
    <row r="116" spans="1:7" s="1" customFormat="1" ht="15.6" x14ac:dyDescent="0.3">
      <c r="A116" s="5" t="s">
        <v>201</v>
      </c>
      <c r="B116" s="6" t="s">
        <v>14</v>
      </c>
      <c r="C116" s="6" t="s">
        <v>18</v>
      </c>
      <c r="D116" s="7" t="s">
        <v>202</v>
      </c>
      <c r="E116" s="8">
        <v>8.31</v>
      </c>
      <c r="F116" s="26">
        <v>0</v>
      </c>
      <c r="G116" s="27">
        <f t="shared" si="5"/>
        <v>0</v>
      </c>
    </row>
    <row r="117" spans="1:7" s="1" customFormat="1" ht="15.6" x14ac:dyDescent="0.3">
      <c r="A117" s="5" t="s">
        <v>203</v>
      </c>
      <c r="B117" s="6" t="s">
        <v>14</v>
      </c>
      <c r="C117" s="6" t="s">
        <v>18</v>
      </c>
      <c r="D117" s="7" t="s">
        <v>204</v>
      </c>
      <c r="E117" s="8">
        <v>84</v>
      </c>
      <c r="F117" s="26">
        <v>0</v>
      </c>
      <c r="G117" s="27">
        <f t="shared" si="5"/>
        <v>0</v>
      </c>
    </row>
    <row r="118" spans="1:7" s="1" customFormat="1" ht="15.6" x14ac:dyDescent="0.3">
      <c r="A118" s="5" t="s">
        <v>205</v>
      </c>
      <c r="B118" s="6" t="s">
        <v>14</v>
      </c>
      <c r="C118" s="6" t="s">
        <v>191</v>
      </c>
      <c r="D118" s="7" t="s">
        <v>206</v>
      </c>
      <c r="E118" s="8">
        <v>26</v>
      </c>
      <c r="F118" s="26">
        <v>0</v>
      </c>
      <c r="G118" s="27">
        <f t="shared" si="5"/>
        <v>0</v>
      </c>
    </row>
    <row r="119" spans="1:7" s="1" customFormat="1" ht="15.6" x14ac:dyDescent="0.3">
      <c r="A119" s="5" t="s">
        <v>207</v>
      </c>
      <c r="B119" s="6" t="s">
        <v>14</v>
      </c>
      <c r="C119" s="6" t="s">
        <v>23</v>
      </c>
      <c r="D119" s="7" t="s">
        <v>208</v>
      </c>
      <c r="E119" s="8">
        <v>1</v>
      </c>
      <c r="F119" s="26">
        <v>0</v>
      </c>
      <c r="G119" s="27">
        <f t="shared" si="5"/>
        <v>0</v>
      </c>
    </row>
    <row r="120" spans="1:7" s="1" customFormat="1" ht="46.8" x14ac:dyDescent="0.3">
      <c r="A120" s="5" t="s">
        <v>226</v>
      </c>
      <c r="B120" s="6" t="s">
        <v>14</v>
      </c>
      <c r="C120" s="6" t="s">
        <v>191</v>
      </c>
      <c r="D120" s="7" t="s">
        <v>227</v>
      </c>
      <c r="E120" s="8">
        <v>1</v>
      </c>
      <c r="F120" s="26">
        <v>0</v>
      </c>
      <c r="G120" s="27">
        <f t="shared" ref="G120" si="6">ROUND(E120*F120,2)</f>
        <v>0</v>
      </c>
    </row>
    <row r="121" spans="1:7" s="1" customFormat="1" ht="15.6" x14ac:dyDescent="0.3">
      <c r="A121" s="11"/>
      <c r="B121" s="11"/>
      <c r="C121" s="11"/>
      <c r="D121" s="12"/>
      <c r="E121" s="11"/>
      <c r="F121" s="29"/>
      <c r="G121" s="29"/>
    </row>
    <row r="122" spans="1:7" s="1" customFormat="1" ht="15.6" x14ac:dyDescent="0.3">
      <c r="A122" s="2" t="s">
        <v>209</v>
      </c>
      <c r="B122" s="2" t="s">
        <v>9</v>
      </c>
      <c r="C122" s="2" t="s">
        <v>10</v>
      </c>
      <c r="D122" s="3" t="s">
        <v>210</v>
      </c>
      <c r="E122" s="4"/>
      <c r="F122" s="25"/>
      <c r="G122" s="25">
        <f>+G123</f>
        <v>0</v>
      </c>
    </row>
    <row r="123" spans="1:7" s="1" customFormat="1" ht="15.6" x14ac:dyDescent="0.3">
      <c r="A123" s="5" t="s">
        <v>211</v>
      </c>
      <c r="B123" s="6" t="s">
        <v>14</v>
      </c>
      <c r="C123" s="6" t="s">
        <v>23</v>
      </c>
      <c r="D123" s="7" t="s">
        <v>212</v>
      </c>
      <c r="E123" s="8">
        <v>1</v>
      </c>
      <c r="F123" s="26">
        <v>0</v>
      </c>
      <c r="G123" s="27">
        <f>ROUND(E123*F123,2)</f>
        <v>0</v>
      </c>
    </row>
    <row r="124" spans="1:7" s="1" customFormat="1" ht="15.6" x14ac:dyDescent="0.3">
      <c r="A124" s="11"/>
      <c r="B124" s="11"/>
      <c r="C124" s="11"/>
      <c r="D124" s="12"/>
      <c r="E124" s="11"/>
      <c r="F124" s="29"/>
      <c r="G124" s="29"/>
    </row>
    <row r="125" spans="1:7" s="1" customFormat="1" ht="15.6" x14ac:dyDescent="0.3">
      <c r="A125" s="9"/>
      <c r="B125" s="9"/>
      <c r="C125" s="9"/>
      <c r="D125" s="10" t="s">
        <v>213</v>
      </c>
      <c r="E125" s="16"/>
      <c r="F125" s="28"/>
      <c r="G125" s="28">
        <f>+G122+G111+G105+G96+G89+G82+G24+G18+G9</f>
        <v>0</v>
      </c>
    </row>
    <row r="126" spans="1:7" s="1" customFormat="1" ht="15.6" x14ac:dyDescent="0.3">
      <c r="F126" s="31"/>
      <c r="G126" s="31"/>
    </row>
    <row r="127" spans="1:7" s="1" customFormat="1" ht="15.6" x14ac:dyDescent="0.3">
      <c r="F127" s="31"/>
      <c r="G127" s="31"/>
    </row>
    <row r="128" spans="1:7" s="1" customFormat="1" ht="15.6" x14ac:dyDescent="0.3">
      <c r="F128" s="31"/>
      <c r="G128" s="31"/>
    </row>
    <row r="129" spans="4:7" s="1" customFormat="1" ht="15.6" x14ac:dyDescent="0.3">
      <c r="D129" s="3" t="s">
        <v>222</v>
      </c>
      <c r="E129" s="4"/>
      <c r="F129" s="25"/>
      <c r="G129" s="25"/>
    </row>
    <row r="130" spans="4:7" x14ac:dyDescent="0.3">
      <c r="D130" s="18"/>
      <c r="E130" s="17"/>
      <c r="F130" s="32"/>
      <c r="G130" s="33"/>
    </row>
    <row r="131" spans="4:7" ht="15.6" x14ac:dyDescent="0.3">
      <c r="D131" s="7" t="s">
        <v>214</v>
      </c>
      <c r="E131" s="24">
        <v>0.1</v>
      </c>
      <c r="F131" s="26"/>
      <c r="G131" s="27">
        <f>+E131*$G$125</f>
        <v>0</v>
      </c>
    </row>
    <row r="132" spans="4:7" ht="15.6" x14ac:dyDescent="0.3">
      <c r="D132" s="7" t="s">
        <v>215</v>
      </c>
      <c r="E132" s="24">
        <v>0.02</v>
      </c>
      <c r="F132" s="26"/>
      <c r="G132" s="27">
        <f t="shared" ref="G132:G138" si="7">+E132*$G$125</f>
        <v>0</v>
      </c>
    </row>
    <row r="133" spans="4:7" ht="15.6" x14ac:dyDescent="0.3">
      <c r="D133" s="7" t="s">
        <v>216</v>
      </c>
      <c r="E133" s="24">
        <v>0.01</v>
      </c>
      <c r="F133" s="26"/>
      <c r="G133" s="27">
        <f t="shared" si="7"/>
        <v>0</v>
      </c>
    </row>
    <row r="134" spans="4:7" ht="15.6" x14ac:dyDescent="0.3">
      <c r="D134" s="7" t="s">
        <v>217</v>
      </c>
      <c r="E134" s="24">
        <v>0.01</v>
      </c>
      <c r="F134" s="26"/>
      <c r="G134" s="27">
        <f t="shared" si="7"/>
        <v>0</v>
      </c>
    </row>
    <row r="135" spans="4:7" ht="15.6" x14ac:dyDescent="0.3">
      <c r="D135" s="7" t="s">
        <v>218</v>
      </c>
      <c r="E135" s="24">
        <v>0.01</v>
      </c>
      <c r="F135" s="26"/>
      <c r="G135" s="27">
        <f t="shared" si="7"/>
        <v>0</v>
      </c>
    </row>
    <row r="136" spans="4:7" ht="15.6" x14ac:dyDescent="0.3">
      <c r="D136" s="7" t="s">
        <v>219</v>
      </c>
      <c r="E136" s="24">
        <v>0.02</v>
      </c>
      <c r="F136" s="26"/>
      <c r="G136" s="27">
        <f t="shared" si="7"/>
        <v>0</v>
      </c>
    </row>
    <row r="137" spans="4:7" ht="15.6" x14ac:dyDescent="0.3">
      <c r="D137" s="7" t="s">
        <v>242</v>
      </c>
      <c r="E137" s="24">
        <v>0.01</v>
      </c>
      <c r="F137" s="26"/>
      <c r="G137" s="27">
        <f t="shared" ref="G137" si="8">+E137*$G$125</f>
        <v>0</v>
      </c>
    </row>
    <row r="138" spans="4:7" ht="15.6" x14ac:dyDescent="0.3">
      <c r="D138" s="7" t="s">
        <v>220</v>
      </c>
      <c r="E138" s="24">
        <v>0.01</v>
      </c>
      <c r="F138" s="26"/>
      <c r="G138" s="27">
        <f t="shared" si="7"/>
        <v>0</v>
      </c>
    </row>
    <row r="139" spans="4:7" ht="15.6" x14ac:dyDescent="0.3">
      <c r="D139" s="7" t="s">
        <v>221</v>
      </c>
      <c r="E139" s="24">
        <v>0.18</v>
      </c>
      <c r="F139" s="26"/>
      <c r="G139" s="27">
        <f>+E139*G131</f>
        <v>0</v>
      </c>
    </row>
    <row r="140" spans="4:7" ht="15.6" x14ac:dyDescent="0.3">
      <c r="D140" s="10" t="s">
        <v>223</v>
      </c>
      <c r="E140" s="24"/>
      <c r="F140" s="28"/>
      <c r="G140" s="28">
        <f>+SUM(G131:G139)</f>
        <v>0</v>
      </c>
    </row>
    <row r="141" spans="4:7" ht="15" thickBot="1" x14ac:dyDescent="0.35">
      <c r="D141" s="20"/>
      <c r="E141" s="19"/>
      <c r="F141" s="34"/>
      <c r="G141" s="34"/>
    </row>
    <row r="142" spans="4:7" s="21" customFormat="1" ht="26.4" thickBot="1" x14ac:dyDescent="0.55000000000000004">
      <c r="D142" s="22" t="s">
        <v>224</v>
      </c>
      <c r="E142" s="23"/>
      <c r="F142" s="50">
        <f>+G125+G140</f>
        <v>0</v>
      </c>
      <c r="G142" s="51"/>
    </row>
  </sheetData>
  <mergeCells count="3">
    <mergeCell ref="A1:G1"/>
    <mergeCell ref="A6:G6"/>
    <mergeCell ref="F142:G142"/>
  </mergeCells>
  <phoneticPr fontId="12" type="noConversion"/>
  <dataValidations count="1">
    <dataValidation type="list" allowBlank="1" showInputMessage="1" showErrorMessage="1" sqref="B8:B125" xr:uid="{AB89ED27-D694-4350-B213-398CEB6BB527}">
      <formula1>"Capítulo;Partida;Mano de obra;Maquinaria;Material;Otros;Tarea;"</formula1>
    </dataValidation>
  </dataValidations>
  <pageMargins left="0.7" right="0.7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</dc:creator>
  <cp:lastModifiedBy>deny wilson nolasco guerrero</cp:lastModifiedBy>
  <cp:lastPrinted>2021-06-16T14:13:53Z</cp:lastPrinted>
  <dcterms:created xsi:type="dcterms:W3CDTF">2021-06-16T13:14:15Z</dcterms:created>
  <dcterms:modified xsi:type="dcterms:W3CDTF">2021-08-06T13:45:04Z</dcterms:modified>
</cp:coreProperties>
</file>